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mmoreno\Downloads\"/>
    </mc:Choice>
  </mc:AlternateContent>
  <xr:revisionPtr revIDLastSave="0" documentId="13_ncr:1_{E35EEA53-5BA6-4C4E-9F02-4BC5FE613176}" xr6:coauthVersionLast="47" xr6:coauthVersionMax="47" xr10:uidLastSave="{00000000-0000-0000-0000-000000000000}"/>
  <bookViews>
    <workbookView xWindow="28680" yWindow="-120" windowWidth="29040" windowHeight="15720" xr2:uid="{F9260BC3-A19C-4BA4-93DD-B802E5785E77}"/>
  </bookViews>
  <sheets>
    <sheet name="Información presupuestal 31 dic" sheetId="1" r:id="rId1"/>
  </sheets>
  <definedNames>
    <definedName name="_xlnm._FilterDatabase" localSheetId="0" hidden="1">'Información presupuestal 31 dic'!#REF!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H31" i="1" l="1"/>
  <c r="F31" i="1"/>
  <c r="E31" i="1"/>
  <c r="O14" i="1" l="1"/>
  <c r="O13" i="1"/>
  <c r="O15" i="1"/>
  <c r="O22" i="1"/>
  <c r="O23" i="1"/>
  <c r="O24" i="1"/>
  <c r="O6" i="1"/>
  <c r="O8" i="1"/>
  <c r="O9" i="1"/>
  <c r="O10" i="1"/>
  <c r="O18" i="1"/>
  <c r="O19" i="1"/>
  <c r="O20" i="1"/>
  <c r="O21" i="1"/>
  <c r="O25" i="1"/>
  <c r="O26" i="1"/>
  <c r="O27" i="1"/>
  <c r="O28" i="1"/>
  <c r="O29" i="1"/>
  <c r="O5" i="1"/>
  <c r="I26" i="1"/>
  <c r="I28" i="1"/>
  <c r="G28" i="1"/>
  <c r="G26" i="1"/>
  <c r="I25" i="1"/>
  <c r="G25" i="1"/>
  <c r="I22" i="1"/>
  <c r="G22" i="1"/>
  <c r="I19" i="1"/>
  <c r="G19" i="1"/>
  <c r="I18" i="1"/>
  <c r="G18" i="1"/>
  <c r="I15" i="1"/>
  <c r="G15" i="1"/>
  <c r="I13" i="1"/>
  <c r="I9" i="1"/>
  <c r="G9" i="1"/>
  <c r="I5" i="1"/>
  <c r="G5" i="1"/>
  <c r="G31" i="1" l="1"/>
  <c r="I31" i="1"/>
</calcChain>
</file>

<file path=xl/sharedStrings.xml><?xml version="1.0" encoding="utf-8"?>
<sst xmlns="http://schemas.openxmlformats.org/spreadsheetml/2006/main" count="125" uniqueCount="86">
  <si>
    <t>BPIN</t>
  </si>
  <si>
    <t>NOMBRE DEL PROYECTO DE INVERSIÓN</t>
  </si>
  <si>
    <t>ÁREA</t>
  </si>
  <si>
    <t>COMPROMISOS</t>
  </si>
  <si>
    <t>OBLIGACIONES</t>
  </si>
  <si>
    <t>APROPIACIÓN VIGENTE</t>
  </si>
  <si>
    <t>% de Ejecución por compromisos</t>
  </si>
  <si>
    <t>% de Ejecucón por obligaciones</t>
  </si>
  <si>
    <t>2018011000118</t>
  </si>
  <si>
    <t>FORTALECIMIENTO DE LA ATENCIÓN Y PROMOCIÓN DE TRÁMITES Y SERVICIOS EN EL MARCO DEL SISTEMA DE PROPIEDAD INDUSTRIAL A NIVEL  NACIONAL</t>
  </si>
  <si>
    <t>PROPIEDAD INDUSTRIAL</t>
  </si>
  <si>
    <t>2018011000155</t>
  </si>
  <si>
    <t>FORTALECIMIENTO DE LA FUNCIÓN DE INSPECCIÓN, CONTROL Y VIGILANCIA DE LA SUPERINTENDENCIA DE INDUSTRIA Y COMERCIO EN EL MARCO DEL SUBSISTEMA NACIONAL DE CALIDAD, EL RÉGIMEN DE CONTROL DE PRECIOS Y EL SECTOR VALUATORIO A NIVEL  NACIONAL</t>
  </si>
  <si>
    <t>REGLAMENTOS TÉCNICOS Y METROLOGÍA LEGAL</t>
  </si>
  <si>
    <t>2018011000136</t>
  </si>
  <si>
    <t>FORTALECIMIENTO DE LA FUNCIÓN JURISDICCIONAL DE LA SUPERINTENDENCIA DE INDUSTRIA Y COMERCIO A NIVEL  NACIONAL</t>
  </si>
  <si>
    <t>JURISDICCIONAL</t>
  </si>
  <si>
    <t>2018011000111</t>
  </si>
  <si>
    <t>FORTALECIMIENTO DE LA PROTECCIÓN DE DATOS PERSONALES A NIVEL  NACIONAL</t>
  </si>
  <si>
    <t>DATOS</t>
  </si>
  <si>
    <t>2018011000158</t>
  </si>
  <si>
    <t>FORTALECIMIENTO DEL RÉGIMEN DE PROTECCIÓN DE LA LIBRE COMPETENCIA ECONÓMICA EN LOS MERCADOS A NIVEL  NACIONAL</t>
  </si>
  <si>
    <t>COMPETENCIA</t>
  </si>
  <si>
    <t>2018011000104</t>
  </si>
  <si>
    <t>FORTALECIMIENTO DEL SISTEMA DE ATENCIÓN AL CIUDADANO DE LA SUPERINTENDENCIA DE INDUSTRIA Y COMERCIO A NIVEL  NACIONAL</t>
  </si>
  <si>
    <t>OSCAE</t>
  </si>
  <si>
    <t>2018011000102</t>
  </si>
  <si>
    <t>INCREMENTO DE LA COBERTURA DE LOS SERVICIOS DE LA RED NACIONAL DE PROTECCIÓN AL CONSUMIDOR EN EL TERRITORIO  NACIONAL</t>
  </si>
  <si>
    <t>RED NACIONAL DE PROTECCIÓN AL CONSUMIDOR</t>
  </si>
  <si>
    <t>2018011000179</t>
  </si>
  <si>
    <t>MEJORAMIENTO DE LOS SISTEMAS DE INFORMACIÓN Y SERVICIOS TECNOLÓGICOS DE LA SUPERINTENDENCIA DE INDUSTRIA Y COMERCIO EN EL TERRITORIO  NACIONAL</t>
  </si>
  <si>
    <t>OFICINA DE TECNOLOGÍA</t>
  </si>
  <si>
    <t>2018011001049</t>
  </si>
  <si>
    <t>MEJORAMIENTO EN LA CALIDAD DE LA GESTIÓN ESTRATÉGICA DE LA SUPERINTENDENCIA DE INDUSTRIA Y COMERCIO A NIVEL  NACIONAL</t>
  </si>
  <si>
    <t>OFICINA ASESORA DE PLANEACIÓN</t>
  </si>
  <si>
    <t>2018011000150</t>
  </si>
  <si>
    <t>MEJORAMIENTO EN LA EJECUCIÓN DE LAS FUNCIONES ASIGNADAS EN MATERIA DE PROTECCIÓN AL CONSUMIDOR A NIVEL  NACIONAL</t>
  </si>
  <si>
    <t>CONSUMIDOR</t>
  </si>
  <si>
    <t xml:space="preserve">EJECUCIÓN TOTAL PI </t>
  </si>
  <si>
    <t xml:space="preserve">Producto </t>
  </si>
  <si>
    <t>Indicador de producto</t>
  </si>
  <si>
    <t>Meta 2024</t>
  </si>
  <si>
    <t>Tipo de Meta</t>
  </si>
  <si>
    <t xml:space="preserve">Servicios de atención a la ciudadanía, inspección, vigilancia y control de la Red en todo el territorio nacional prestados </t>
  </si>
  <si>
    <t>Servicios de atención a la ciudadanía, inspección, vigilancia y control de la Red en todo el territorio nacional prestados</t>
  </si>
  <si>
    <t>acumulada</t>
  </si>
  <si>
    <t>Divulgaciones realizadas</t>
  </si>
  <si>
    <t>Capacitaciones en temas de la Superintendencia de Industria y Comercio realizadas</t>
  </si>
  <si>
    <t>Servicios jurisdiccionales para la protección del consumidor, la competencia y la propiedad industrial</t>
  </si>
  <si>
    <t>Providencias judiciales en materia de asuntos jurisdiccionales, atendidos.</t>
  </si>
  <si>
    <t>Servicio de divulgación de temas misionales de la SIC</t>
  </si>
  <si>
    <t>Servicios de inspección, vigilancia y control para la protección de los datos personales</t>
  </si>
  <si>
    <t>Actos administrativos en materia de protección de datos personales expedidos</t>
  </si>
  <si>
    <t>Constante</t>
  </si>
  <si>
    <t>Servicio de divulgación de temas misionales de la SI</t>
  </si>
  <si>
    <t>Número de divulgaciones</t>
  </si>
  <si>
    <t>Servicios de educación informal en temas de la Superintendencia de Industria y Comercio</t>
  </si>
  <si>
    <t>Capacitaciones en temas de protección de datos personales realizadas</t>
  </si>
  <si>
    <t>Servicio para la protección de la competencia</t>
  </si>
  <si>
    <t>Actos administrativos en materia de protección de la competencia expedidos</t>
  </si>
  <si>
    <t>Centros de apoyo a la tecnología e innovación en operación</t>
  </si>
  <si>
    <t>Acumulada</t>
  </si>
  <si>
    <t>Actos administrativos en materia de signos distintivos y nuevas creaciones expedidos</t>
  </si>
  <si>
    <t>Servicios de protección al consumidor dentro de las competencias de la Superintendencia de Industria y Comercio</t>
  </si>
  <si>
    <t>Actos administrativos de competencia de la Superintendencia de Industria y Comercio de protección al consumidor expedidos</t>
  </si>
  <si>
    <t>Servicio de inspección, vigilancia y control en temas asociados al Subsistema Nacional de Calidad (SICAL), al régimen de control de precios y al sector valuatorio del país</t>
  </si>
  <si>
    <t>Actos administrativos de competencia de la SIC en temas asociados al Subsistema Nacional de Calidad (SICAL), régimen de control de precios y sector valuatorio expedidos</t>
  </si>
  <si>
    <t>Visitas y requerimientos de competencia de la SIC en el marco del Subsistema Nacional de Calidad (SICAL) atendidos</t>
  </si>
  <si>
    <t>Servicio de Gestión Documental
Servicio de divulgación de temas misionales de la SIC</t>
  </si>
  <si>
    <t>Sistema de gestión documental implementado</t>
  </si>
  <si>
    <t>Documentos tramitados</t>
  </si>
  <si>
    <t>Servicio de atención al ciudadano</t>
  </si>
  <si>
    <t>Ciudadanos efectivamente atendidos en los diferentes canales de servicio</t>
  </si>
  <si>
    <t>Servicios de información implementados</t>
  </si>
  <si>
    <t>Sistemas de información implementados</t>
  </si>
  <si>
    <t>constante</t>
  </si>
  <si>
    <t>Servicio de Implementación Sistema de Gestión</t>
  </si>
  <si>
    <t>Sistema de Gestión implementado</t>
  </si>
  <si>
    <t>Servicio de Educación informal para la gestión Administrativa</t>
  </si>
  <si>
    <t>Personas capacitadas</t>
  </si>
  <si>
    <t>Servicio para promover la propiedad industria</t>
  </si>
  <si>
    <t>Servicio de registro de propiedad industrial e información tecnológica</t>
  </si>
  <si>
    <t>%cump. Meta</t>
  </si>
  <si>
    <t>INDICADORES DEL PROYECTO</t>
  </si>
  <si>
    <t xml:space="preserve">SECTOR COMERCIO, INDUSTRIA Y TURISMO
SUPERINTENDENCIA DE INDUSTRIA Y COMERCIO
PROYECTOS DE INVERSIÓN - VIGENCIA 2024
Fecha de Corte:  31 de diciembre de 2024 </t>
  </si>
  <si>
    <t>Cumplimiento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</si>
</sst>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8">
    <xf numFmtId="0" fontId="0" fillId="0" borderId="0" xfId="0"/>
    <xf numFmtId="49" fontId="0" fillId="0" borderId="0" xfId="0" applyNumberFormat="1"/>
    <xf numFmtId="0" fontId="2" fillId="0" borderId="3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/>
    </xf>
    <xf numFmtId="164" fontId="5" fillId="4" borderId="7" xfId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9" xfId="0" applyBorder="1"/>
    <xf numFmtId="0" fontId="6" fillId="0" borderId="1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5" fillId="0" borderId="15" xfId="4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/>
    </xf>
    <xf numFmtId="41" fontId="4" fillId="3" borderId="7" xfId="2" applyFont="1" applyFill="1" applyBorder="1" applyAlignment="1">
      <alignment horizontal="center" vertical="center" wrapText="1"/>
    </xf>
    <xf numFmtId="41" fontId="5" fillId="4" borderId="7" xfId="2" applyFont="1" applyFill="1" applyBorder="1" applyAlignment="1">
      <alignment horizontal="center" vertical="center" wrapText="1"/>
    </xf>
    <xf numFmtId="41" fontId="5" fillId="4" borderId="7" xfId="2" applyFont="1" applyFill="1" applyBorder="1" applyAlignment="1">
      <alignment horizontal="left" vertical="center" wrapText="1"/>
    </xf>
    <xf numFmtId="165" fontId="4" fillId="5" borderId="9" xfId="3" applyNumberFormat="1" applyFont="1" applyFill="1" applyBorder="1" applyAlignment="1">
      <alignment vertical="center"/>
    </xf>
    <xf numFmtId="9" fontId="4" fillId="5" borderId="9" xfId="4" applyFont="1" applyFill="1" applyBorder="1" applyAlignment="1">
      <alignment horizontal="center" vertical="center"/>
    </xf>
    <xf numFmtId="164" fontId="6" fillId="0" borderId="12" xfId="1" applyNumberFormat="1" applyFont="1" applyBorder="1" applyAlignment="1">
      <alignment horizontal="center" vertical="center" wrapText="1"/>
    </xf>
    <xf numFmtId="164" fontId="6" fillId="0" borderId="7" xfId="1" applyNumberFormat="1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left" vertical="center" wrapText="1"/>
    </xf>
    <xf numFmtId="164" fontId="6" fillId="6" borderId="12" xfId="1" applyNumberFormat="1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 wrapText="1"/>
    </xf>
    <xf numFmtId="164" fontId="6" fillId="6" borderId="4" xfId="1" applyNumberFormat="1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left" vertical="center" wrapText="1"/>
    </xf>
    <xf numFmtId="164" fontId="6" fillId="6" borderId="16" xfId="1" applyNumberFormat="1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5" fillId="4" borderId="29" xfId="2" applyFont="1" applyFill="1" applyBorder="1" applyAlignment="1">
      <alignment horizontal="center" vertical="center" wrapText="1"/>
    </xf>
    <xf numFmtId="164" fontId="6" fillId="0" borderId="31" xfId="1" applyNumberFormat="1" applyFont="1" applyBorder="1" applyAlignment="1">
      <alignment horizontal="center" vertical="center" wrapText="1"/>
    </xf>
    <xf numFmtId="164" fontId="6" fillId="0" borderId="29" xfId="1" applyNumberFormat="1" applyFont="1" applyBorder="1" applyAlignment="1">
      <alignment horizontal="center" vertical="center" wrapText="1"/>
    </xf>
    <xf numFmtId="9" fontId="6" fillId="6" borderId="13" xfId="4" applyFont="1" applyFill="1" applyBorder="1" applyAlignment="1">
      <alignment horizontal="center" vertical="center" wrapText="1"/>
    </xf>
    <xf numFmtId="9" fontId="6" fillId="6" borderId="25" xfId="4" applyFont="1" applyFill="1" applyBorder="1" applyAlignment="1">
      <alignment horizontal="center" vertical="center" wrapText="1"/>
    </xf>
    <xf numFmtId="9" fontId="6" fillId="6" borderId="17" xfId="4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left" vertical="center" wrapText="1"/>
    </xf>
    <xf numFmtId="164" fontId="6" fillId="6" borderId="15" xfId="1" applyNumberFormat="1" applyFont="1" applyFill="1" applyBorder="1" applyAlignment="1">
      <alignment horizontal="center" vertical="center" wrapText="1"/>
    </xf>
    <xf numFmtId="164" fontId="6" fillId="6" borderId="22" xfId="1" applyNumberFormat="1" applyFont="1" applyFill="1" applyBorder="1" applyAlignment="1">
      <alignment horizontal="center" vertical="center" wrapText="1"/>
    </xf>
    <xf numFmtId="9" fontId="6" fillId="6" borderId="34" xfId="4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 wrapText="1"/>
    </xf>
    <xf numFmtId="164" fontId="5" fillId="6" borderId="15" xfId="1" applyNumberFormat="1" applyFont="1" applyFill="1" applyBorder="1" applyAlignment="1">
      <alignment vertical="center" wrapText="1"/>
    </xf>
    <xf numFmtId="44" fontId="5" fillId="6" borderId="15" xfId="3" applyFont="1" applyFill="1" applyBorder="1" applyAlignment="1">
      <alignment vertical="center"/>
    </xf>
    <xf numFmtId="9" fontId="5" fillId="6" borderId="15" xfId="4" applyFont="1" applyFill="1" applyBorder="1" applyAlignment="1">
      <alignment horizontal="center" vertical="center"/>
    </xf>
    <xf numFmtId="44" fontId="5" fillId="6" borderId="15" xfId="3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wrapText="1"/>
    </xf>
    <xf numFmtId="0" fontId="6" fillId="4" borderId="16" xfId="0" applyFont="1" applyFill="1" applyBorder="1"/>
    <xf numFmtId="0" fontId="6" fillId="6" borderId="12" xfId="0" applyFont="1" applyFill="1" applyBorder="1" applyAlignment="1">
      <alignment wrapText="1"/>
    </xf>
    <xf numFmtId="0" fontId="6" fillId="6" borderId="4" xfId="0" applyFont="1" applyFill="1" applyBorder="1" applyAlignment="1">
      <alignment wrapText="1"/>
    </xf>
    <xf numFmtId="0" fontId="6" fillId="6" borderId="16" xfId="0" applyFont="1" applyFill="1" applyBorder="1" applyAlignment="1">
      <alignment wrapText="1"/>
    </xf>
    <xf numFmtId="0" fontId="6" fillId="6" borderId="23" xfId="0" applyFont="1" applyFill="1" applyBorder="1" applyAlignment="1">
      <alignment horizontal="left" vertical="center" wrapText="1"/>
    </xf>
    <xf numFmtId="164" fontId="6" fillId="6" borderId="12" xfId="1" applyNumberFormat="1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164" fontId="6" fillId="6" borderId="31" xfId="1" applyNumberFormat="1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left" vertical="center" wrapText="1"/>
    </xf>
    <xf numFmtId="164" fontId="6" fillId="6" borderId="7" xfId="1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164" fontId="6" fillId="6" borderId="29" xfId="1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left" wrapText="1"/>
    </xf>
    <xf numFmtId="0" fontId="6" fillId="4" borderId="12" xfId="0" applyFont="1" applyFill="1" applyBorder="1" applyAlignment="1">
      <alignment horizontal="left" vertical="center" wrapText="1"/>
    </xf>
    <xf numFmtId="164" fontId="6" fillId="4" borderId="12" xfId="1" applyNumberFormat="1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 wrapText="1"/>
    </xf>
    <xf numFmtId="164" fontId="6" fillId="4" borderId="4" xfId="1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wrapText="1"/>
    </xf>
    <xf numFmtId="0" fontId="5" fillId="0" borderId="15" xfId="0" applyFont="1" applyBorder="1" applyAlignment="1">
      <alignment vertical="center" wrapText="1"/>
    </xf>
    <xf numFmtId="164" fontId="5" fillId="4" borderId="15" xfId="1" applyNumberFormat="1" applyFont="1" applyFill="1" applyBorder="1" applyAlignment="1">
      <alignment vertical="center" wrapText="1"/>
    </xf>
    <xf numFmtId="44" fontId="5" fillId="0" borderId="15" xfId="3" applyFont="1" applyFill="1" applyBorder="1" applyAlignment="1">
      <alignment vertical="center"/>
    </xf>
    <xf numFmtId="0" fontId="6" fillId="6" borderId="15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wrapText="1"/>
    </xf>
    <xf numFmtId="0" fontId="6" fillId="6" borderId="9" xfId="0" applyFont="1" applyFill="1" applyBorder="1" applyAlignment="1">
      <alignment wrapText="1"/>
    </xf>
    <xf numFmtId="0" fontId="6" fillId="4" borderId="12" xfId="0" applyFont="1" applyFill="1" applyBorder="1" applyAlignment="1">
      <alignment wrapText="1"/>
    </xf>
    <xf numFmtId="41" fontId="4" fillId="7" borderId="4" xfId="2" applyFont="1" applyFill="1" applyBorder="1" applyAlignment="1">
      <alignment horizontal="center" vertical="center" wrapText="1"/>
    </xf>
    <xf numFmtId="41" fontId="5" fillId="4" borderId="8" xfId="2" applyFont="1" applyFill="1" applyBorder="1" applyAlignment="1">
      <alignment horizontal="left" vertical="center" wrapText="1"/>
    </xf>
    <xf numFmtId="41" fontId="5" fillId="4" borderId="8" xfId="2" applyFont="1" applyFill="1" applyBorder="1" applyAlignment="1">
      <alignment horizontal="center" vertical="center" wrapText="1"/>
    </xf>
    <xf numFmtId="41" fontId="5" fillId="4" borderId="21" xfId="2" applyFont="1" applyFill="1" applyBorder="1" applyAlignment="1">
      <alignment horizontal="center" vertical="center" wrapText="1"/>
    </xf>
    <xf numFmtId="9" fontId="6" fillId="0" borderId="35" xfId="4" applyFont="1" applyBorder="1" applyAlignment="1">
      <alignment horizontal="center" vertical="center"/>
    </xf>
    <xf numFmtId="9" fontId="6" fillId="0" borderId="25" xfId="4" applyFont="1" applyBorder="1" applyAlignment="1">
      <alignment horizontal="center" vertical="center"/>
    </xf>
    <xf numFmtId="164" fontId="6" fillId="4" borderId="16" xfId="1" applyNumberFormat="1" applyFont="1" applyFill="1" applyBorder="1" applyAlignment="1">
      <alignment horizontal="center" vertical="center"/>
    </xf>
    <xf numFmtId="164" fontId="6" fillId="4" borderId="30" xfId="1" applyNumberFormat="1" applyFont="1" applyFill="1" applyBorder="1" applyAlignment="1">
      <alignment horizontal="center" vertical="center"/>
    </xf>
    <xf numFmtId="9" fontId="6" fillId="0" borderId="17" xfId="4" applyFont="1" applyBorder="1" applyAlignment="1">
      <alignment horizontal="center" vertical="center"/>
    </xf>
    <xf numFmtId="9" fontId="6" fillId="6" borderId="13" xfId="4" applyFont="1" applyFill="1" applyBorder="1" applyAlignment="1">
      <alignment horizontal="center" vertical="center"/>
    </xf>
    <xf numFmtId="164" fontId="6" fillId="6" borderId="4" xfId="1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164" fontId="6" fillId="6" borderId="5" xfId="1" applyNumberFormat="1" applyFont="1" applyFill="1" applyBorder="1" applyAlignment="1">
      <alignment horizontal="center" vertical="center"/>
    </xf>
    <xf numFmtId="9" fontId="6" fillId="6" borderId="25" xfId="4" applyFont="1" applyFill="1" applyBorder="1" applyAlignment="1">
      <alignment horizontal="center" vertical="center"/>
    </xf>
    <xf numFmtId="9" fontId="6" fillId="6" borderId="19" xfId="4" applyFont="1" applyFill="1" applyBorder="1" applyAlignment="1">
      <alignment horizontal="center" vertical="center"/>
    </xf>
    <xf numFmtId="9" fontId="6" fillId="4" borderId="13" xfId="4" applyFont="1" applyFill="1" applyBorder="1" applyAlignment="1">
      <alignment horizontal="center" vertical="center"/>
    </xf>
    <xf numFmtId="9" fontId="6" fillId="4" borderId="17" xfId="4" applyFont="1" applyFill="1" applyBorder="1" applyAlignment="1">
      <alignment horizontal="center" vertical="center"/>
    </xf>
    <xf numFmtId="164" fontId="6" fillId="6" borderId="9" xfId="1" applyNumberFormat="1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9" fontId="6" fillId="6" borderId="35" xfId="4" applyFont="1" applyFill="1" applyBorder="1" applyAlignment="1">
      <alignment horizontal="center" vertical="center"/>
    </xf>
    <xf numFmtId="164" fontId="6" fillId="6" borderId="16" xfId="1" applyNumberFormat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center" vertical="center"/>
    </xf>
    <xf numFmtId="9" fontId="6" fillId="6" borderId="17" xfId="4" applyFont="1" applyFill="1" applyBorder="1" applyAlignment="1">
      <alignment horizontal="center" vertical="center"/>
    </xf>
    <xf numFmtId="164" fontId="6" fillId="0" borderId="15" xfId="1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6" fillId="0" borderId="22" xfId="1" applyNumberFormat="1" applyFont="1" applyBorder="1" applyAlignment="1">
      <alignment horizontal="center" vertical="center"/>
    </xf>
    <xf numFmtId="9" fontId="6" fillId="0" borderId="34" xfId="4" applyFont="1" applyBorder="1" applyAlignment="1">
      <alignment horizontal="center" vertical="center"/>
    </xf>
    <xf numFmtId="9" fontId="6" fillId="0" borderId="13" xfId="4" applyFont="1" applyBorder="1" applyAlignment="1">
      <alignment horizontal="center" vertical="center"/>
    </xf>
    <xf numFmtId="9" fontId="6" fillId="0" borderId="4" xfId="4" applyFont="1" applyBorder="1" applyAlignment="1">
      <alignment horizontal="center" vertical="center"/>
    </xf>
    <xf numFmtId="9" fontId="6" fillId="0" borderId="7" xfId="4" applyFont="1" applyBorder="1" applyAlignment="1">
      <alignment horizontal="center" vertical="center"/>
    </xf>
    <xf numFmtId="9" fontId="5" fillId="4" borderId="12" xfId="4" applyFont="1" applyFill="1" applyBorder="1" applyAlignment="1">
      <alignment horizontal="center" vertical="center"/>
    </xf>
    <xf numFmtId="9" fontId="5" fillId="4" borderId="16" xfId="4" applyFont="1" applyFill="1" applyBorder="1" applyAlignment="1">
      <alignment horizontal="center" vertical="center"/>
    </xf>
    <xf numFmtId="44" fontId="5" fillId="4" borderId="12" xfId="3" applyFont="1" applyFill="1" applyBorder="1" applyAlignment="1">
      <alignment horizontal="center" vertical="center"/>
    </xf>
    <xf numFmtId="44" fontId="5" fillId="4" borderId="16" xfId="3" applyFont="1" applyFill="1" applyBorder="1" applyAlignment="1">
      <alignment horizontal="center" vertical="center"/>
    </xf>
    <xf numFmtId="41" fontId="4" fillId="7" borderId="4" xfId="2" applyFont="1" applyFill="1" applyBorder="1" applyAlignment="1">
      <alignment horizontal="center" vertical="center" wrapText="1"/>
    </xf>
    <xf numFmtId="9" fontId="5" fillId="0" borderId="11" xfId="4" applyFont="1" applyFill="1" applyBorder="1" applyAlignment="1">
      <alignment horizontal="center" vertical="center"/>
    </xf>
    <xf numFmtId="9" fontId="5" fillId="0" borderId="8" xfId="4" applyFont="1" applyFill="1" applyBorder="1" applyAlignment="1">
      <alignment horizontal="center" vertical="center"/>
    </xf>
    <xf numFmtId="9" fontId="5" fillId="0" borderId="15" xfId="4" applyFont="1" applyFill="1" applyBorder="1" applyAlignment="1">
      <alignment horizontal="center" vertical="center"/>
    </xf>
    <xf numFmtId="44" fontId="5" fillId="0" borderId="11" xfId="3" applyFont="1" applyFill="1" applyBorder="1" applyAlignment="1">
      <alignment horizontal="center" vertical="center"/>
    </xf>
    <xf numFmtId="44" fontId="5" fillId="0" borderId="8" xfId="3" applyFont="1" applyFill="1" applyBorder="1" applyAlignment="1">
      <alignment horizontal="center" vertical="center"/>
    </xf>
    <xf numFmtId="44" fontId="5" fillId="0" borderId="15" xfId="3" applyFont="1" applyFill="1" applyBorder="1" applyAlignment="1">
      <alignment horizontal="center" vertical="center"/>
    </xf>
    <xf numFmtId="0" fontId="5" fillId="4" borderId="26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164" fontId="5" fillId="4" borderId="12" xfId="1" applyNumberFormat="1" applyFont="1" applyFill="1" applyBorder="1" applyAlignment="1">
      <alignment horizontal="center" vertical="center" wrapText="1"/>
    </xf>
    <xf numFmtId="164" fontId="5" fillId="4" borderId="4" xfId="1" applyNumberFormat="1" applyFont="1" applyFill="1" applyBorder="1" applyAlignment="1">
      <alignment horizontal="center" vertical="center" wrapText="1"/>
    </xf>
    <xf numFmtId="164" fontId="5" fillId="4" borderId="16" xfId="1" applyNumberFormat="1" applyFont="1" applyFill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 vertical="center" wrapText="1"/>
    </xf>
    <xf numFmtId="0" fontId="5" fillId="6" borderId="27" xfId="0" applyFont="1" applyFill="1" applyBorder="1" applyAlignment="1">
      <alignment horizontal="center" vertical="center" wrapText="1"/>
    </xf>
    <xf numFmtId="0" fontId="5" fillId="6" borderId="28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164" fontId="5" fillId="6" borderId="12" xfId="1" applyNumberFormat="1" applyFont="1" applyFill="1" applyBorder="1" applyAlignment="1">
      <alignment horizontal="center" vertical="center" wrapText="1"/>
    </xf>
    <xf numFmtId="164" fontId="5" fillId="6" borderId="4" xfId="1" applyNumberFormat="1" applyFont="1" applyFill="1" applyBorder="1" applyAlignment="1">
      <alignment horizontal="center" vertical="center" wrapText="1"/>
    </xf>
    <xf numFmtId="164" fontId="5" fillId="6" borderId="16" xfId="1" applyNumberFormat="1" applyFont="1" applyFill="1" applyBorder="1" applyAlignment="1">
      <alignment horizontal="center" vertical="center" wrapText="1"/>
    </xf>
    <xf numFmtId="44" fontId="5" fillId="6" borderId="12" xfId="3" applyFont="1" applyFill="1" applyBorder="1" applyAlignment="1">
      <alignment horizontal="center" vertical="center"/>
    </xf>
    <xf numFmtId="44" fontId="5" fillId="6" borderId="4" xfId="3" applyFont="1" applyFill="1" applyBorder="1" applyAlignment="1">
      <alignment horizontal="center" vertical="center"/>
    </xf>
    <xf numFmtId="44" fontId="5" fillId="6" borderId="16" xfId="3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wrapText="1"/>
    </xf>
    <xf numFmtId="0" fontId="5" fillId="6" borderId="18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164" fontId="5" fillId="6" borderId="11" xfId="1" applyNumberFormat="1" applyFont="1" applyFill="1" applyBorder="1" applyAlignment="1">
      <alignment horizontal="center" vertical="center" wrapText="1"/>
    </xf>
    <xf numFmtId="164" fontId="5" fillId="6" borderId="8" xfId="1" applyNumberFormat="1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164" fontId="5" fillId="6" borderId="9" xfId="1" applyNumberFormat="1" applyFont="1" applyFill="1" applyBorder="1" applyAlignment="1">
      <alignment horizontal="center" vertical="center" wrapText="1"/>
    </xf>
    <xf numFmtId="44" fontId="5" fillId="6" borderId="9" xfId="3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3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5" fillId="4" borderId="11" xfId="1" applyNumberFormat="1" applyFont="1" applyFill="1" applyBorder="1" applyAlignment="1">
      <alignment horizontal="center" vertical="center" wrapText="1"/>
    </xf>
    <xf numFmtId="164" fontId="5" fillId="4" borderId="8" xfId="1" applyNumberFormat="1" applyFont="1" applyFill="1" applyBorder="1" applyAlignment="1">
      <alignment horizontal="center" vertical="center" wrapText="1"/>
    </xf>
    <xf numFmtId="165" fontId="5" fillId="4" borderId="11" xfId="1" applyNumberFormat="1" applyFont="1" applyFill="1" applyBorder="1" applyAlignment="1">
      <alignment horizontal="center" vertical="center" wrapText="1"/>
    </xf>
    <xf numFmtId="165" fontId="5" fillId="4" borderId="8" xfId="1" applyNumberFormat="1" applyFont="1" applyFill="1" applyBorder="1" applyAlignment="1">
      <alignment horizontal="center" vertical="center" wrapText="1"/>
    </xf>
    <xf numFmtId="9" fontId="5" fillId="6" borderId="11" xfId="4" applyFont="1" applyFill="1" applyBorder="1" applyAlignment="1">
      <alignment horizontal="center" vertical="center"/>
    </xf>
    <xf numFmtId="9" fontId="5" fillId="6" borderId="8" xfId="4" applyFont="1" applyFill="1" applyBorder="1" applyAlignment="1">
      <alignment horizontal="center" vertical="center"/>
    </xf>
    <xf numFmtId="164" fontId="5" fillId="4" borderId="15" xfId="1" applyNumberFormat="1" applyFont="1" applyFill="1" applyBorder="1" applyAlignment="1">
      <alignment horizontal="center" vertical="center" wrapText="1"/>
    </xf>
    <xf numFmtId="9" fontId="5" fillId="6" borderId="9" xfId="4" applyFont="1" applyFill="1" applyBorder="1" applyAlignment="1">
      <alignment horizontal="center" vertical="center"/>
    </xf>
    <xf numFmtId="9" fontId="5" fillId="6" borderId="4" xfId="4" applyFont="1" applyFill="1" applyBorder="1" applyAlignment="1">
      <alignment horizontal="center" vertical="center"/>
    </xf>
    <xf numFmtId="9" fontId="5" fillId="6" borderId="16" xfId="4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23" xfId="0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left" vertical="center" wrapText="1"/>
    </xf>
    <xf numFmtId="0" fontId="6" fillId="6" borderId="4" xfId="0" applyFont="1" applyFill="1" applyBorder="1" applyAlignment="1">
      <alignment horizontal="left" vertical="center" wrapText="1"/>
    </xf>
    <xf numFmtId="9" fontId="5" fillId="6" borderId="12" xfId="4" applyFont="1" applyFill="1" applyBorder="1" applyAlignment="1">
      <alignment horizontal="center" vertical="center"/>
    </xf>
    <xf numFmtId="44" fontId="5" fillId="6" borderId="11" xfId="3" applyFont="1" applyFill="1" applyBorder="1" applyAlignment="1">
      <alignment horizontal="center" vertical="center"/>
    </xf>
    <xf numFmtId="44" fontId="5" fillId="6" borderId="8" xfId="3" applyFont="1" applyFill="1" applyBorder="1" applyAlignment="1">
      <alignment horizontal="center" vertical="center"/>
    </xf>
    <xf numFmtId="9" fontId="5" fillId="6" borderId="20" xfId="4" applyFont="1" applyFill="1" applyBorder="1" applyAlignment="1">
      <alignment horizontal="center" vertical="center"/>
    </xf>
    <xf numFmtId="9" fontId="5" fillId="6" borderId="21" xfId="4" applyFont="1" applyFill="1" applyBorder="1" applyAlignment="1">
      <alignment horizontal="center" vertical="center"/>
    </xf>
    <xf numFmtId="9" fontId="5" fillId="4" borderId="4" xfId="4" applyFont="1" applyFill="1" applyBorder="1" applyAlignment="1">
      <alignment horizontal="center" vertical="center"/>
    </xf>
    <xf numFmtId="44" fontId="5" fillId="4" borderId="4" xfId="3" applyFont="1" applyFill="1" applyBorder="1" applyAlignment="1">
      <alignment horizontal="center" vertical="center"/>
    </xf>
  </cellXfs>
  <cellStyles count="5">
    <cellStyle name="Millares" xfId="1" builtinId="3"/>
    <cellStyle name="Millares [0]" xfId="2" builtinId="6"/>
    <cellStyle name="Moneda" xfId="3" builtinId="4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\\Abeltran\publico\Logo%20completo.gif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1068918</xdr:colOff>
      <xdr:row>1</xdr:row>
      <xdr:rowOff>137583</xdr:rowOff>
    </xdr:from>
    <xdr:to>
      <xdr:col>3</xdr:col>
      <xdr:colOff>74085</xdr:colOff>
      <xdr:row>1</xdr:row>
      <xdr:rowOff>539750</xdr:rowOff>
    </xdr:to>
    <xdr:pic>
      <xdr:nvPicPr>
        <xdr:cNvPr id="2" name="Picture 50" descr="\\Abeltran\publico\Logo completo.gif">
          <a:extLst>
            <a:ext uri="{FF2B5EF4-FFF2-40B4-BE49-F238E27FC236}">
              <a16:creationId xmlns:a16="http://schemas.microsoft.com/office/drawing/2014/main" id="{A1130EB8-F2E7-4EE7-B757-0BDEA0F11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8718" y="337608"/>
          <a:ext cx="1253067" cy="402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274B-21D0-49DE-9A10-915CF1A49346}">
  <dimension ref="B1:O31"/>
  <sheetViews>
    <sheetView showGridLines="0" tabSelected="1" zoomScaleNormal="100" workbookViewId="0">
      <selection activeCell="K5" sqref="K5"/>
    </sheetView>
  </sheetViews>
  <sheetFormatPr baseColWidth="10" defaultRowHeight="15" x14ac:dyDescent="0.25"/>
  <cols>
    <col min="1" max="1" width="3.85546875" customWidth="1"/>
    <col min="2" max="2" width="17.140625" customWidth="1"/>
    <col min="3" max="3" width="33.7109375" customWidth="1"/>
    <col min="4" max="4" width="13.5703125" customWidth="1"/>
    <col min="5" max="5" width="17.5703125" customWidth="1"/>
    <col min="6" max="6" width="16.7109375" customWidth="1"/>
    <col min="7" max="7" width="15.7109375" customWidth="1"/>
    <col min="8" max="8" width="16.5703125" customWidth="1"/>
    <col min="9" max="9" width="16.140625" customWidth="1"/>
    <col min="10" max="10" width="20.140625" customWidth="1"/>
    <col min="11" max="11" width="24.7109375" customWidth="1"/>
    <col min="12" max="12" width="10.140625" customWidth="1"/>
    <col min="13" max="13" width="11.42578125" style="33"/>
    <col min="14" max="14" width="12.85546875" customWidth="1"/>
  </cols>
  <sheetData>
    <row r="1" spans="2:15" ht="15.75" thickBot="1" x14ac:dyDescent="0.3">
      <c r="C1" s="1"/>
    </row>
    <row r="2" spans="2:15" ht="53.45" customHeight="1" x14ac:dyDescent="0.25">
      <c r="C2" s="154"/>
      <c r="D2" s="155"/>
      <c r="E2" s="2"/>
      <c r="F2" s="188" t="s">
        <v>84</v>
      </c>
      <c r="G2" s="188"/>
      <c r="H2" s="188"/>
      <c r="I2" s="188"/>
      <c r="J2" s="188"/>
    </row>
    <row r="3" spans="2:15" ht="14.45" customHeight="1" x14ac:dyDescent="0.25">
      <c r="B3" s="156" t="s">
        <v>0</v>
      </c>
      <c r="C3" s="156" t="s">
        <v>1</v>
      </c>
      <c r="D3" s="158" t="s">
        <v>2</v>
      </c>
      <c r="E3" s="3"/>
      <c r="F3" s="173" t="s">
        <v>3</v>
      </c>
      <c r="G3" s="174"/>
      <c r="H3" s="173" t="s">
        <v>4</v>
      </c>
      <c r="I3" s="174"/>
      <c r="J3" s="115" t="s">
        <v>83</v>
      </c>
      <c r="K3" s="115"/>
      <c r="L3" s="115"/>
      <c r="M3" s="115"/>
      <c r="N3" s="115"/>
      <c r="O3" s="115"/>
    </row>
    <row r="4" spans="2:15" ht="21.6" customHeight="1" thickBot="1" x14ac:dyDescent="0.3">
      <c r="B4" s="157"/>
      <c r="C4" s="157"/>
      <c r="D4" s="159"/>
      <c r="E4" s="16" t="s">
        <v>5</v>
      </c>
      <c r="F4" s="17" t="s">
        <v>3</v>
      </c>
      <c r="G4" s="17" t="s">
        <v>6</v>
      </c>
      <c r="H4" s="17" t="s">
        <v>4</v>
      </c>
      <c r="I4" s="17" t="s">
        <v>7</v>
      </c>
      <c r="J4" s="81" t="s">
        <v>39</v>
      </c>
      <c r="K4" s="81" t="s">
        <v>40</v>
      </c>
      <c r="L4" s="81" t="s">
        <v>41</v>
      </c>
      <c r="M4" s="81" t="s">
        <v>42</v>
      </c>
      <c r="N4" s="81" t="s">
        <v>85</v>
      </c>
      <c r="O4" s="81" t="s">
        <v>82</v>
      </c>
    </row>
    <row r="5" spans="2:15" ht="30" customHeight="1" x14ac:dyDescent="0.25">
      <c r="B5" s="166" t="s">
        <v>8</v>
      </c>
      <c r="C5" s="160" t="s">
        <v>9</v>
      </c>
      <c r="D5" s="164" t="s">
        <v>10</v>
      </c>
      <c r="E5" s="175">
        <v>6176012210</v>
      </c>
      <c r="F5" s="119">
        <v>6050948642</v>
      </c>
      <c r="G5" s="116">
        <f>+F5/E5</f>
        <v>0.97975010998237644</v>
      </c>
      <c r="H5" s="119">
        <v>6050948642</v>
      </c>
      <c r="I5" s="116">
        <f>+H5/E5</f>
        <v>0.97975010998237644</v>
      </c>
      <c r="J5" s="82" t="s">
        <v>80</v>
      </c>
      <c r="K5" s="82" t="s">
        <v>60</v>
      </c>
      <c r="L5" s="14">
        <v>10</v>
      </c>
      <c r="M5" s="83" t="s">
        <v>53</v>
      </c>
      <c r="N5" s="84">
        <v>10</v>
      </c>
      <c r="O5" s="85">
        <f>(N5/L5)</f>
        <v>1</v>
      </c>
    </row>
    <row r="6" spans="2:15" ht="21.6" customHeight="1" x14ac:dyDescent="0.25">
      <c r="B6" s="167"/>
      <c r="C6" s="161"/>
      <c r="D6" s="165"/>
      <c r="E6" s="176"/>
      <c r="F6" s="120"/>
      <c r="G6" s="117"/>
      <c r="H6" s="120"/>
      <c r="I6" s="117"/>
      <c r="J6" s="19" t="s">
        <v>50</v>
      </c>
      <c r="K6" s="19" t="s">
        <v>46</v>
      </c>
      <c r="L6" s="4">
        <v>2</v>
      </c>
      <c r="M6" s="18" t="s">
        <v>61</v>
      </c>
      <c r="N6" s="34">
        <v>2</v>
      </c>
      <c r="O6" s="86">
        <f t="shared" ref="O6:O29" si="0">(N6/L6)</f>
        <v>1</v>
      </c>
    </row>
    <row r="7" spans="2:15" ht="46.5" customHeight="1" x14ac:dyDescent="0.25">
      <c r="B7" s="167"/>
      <c r="C7" s="161"/>
      <c r="D7" s="165"/>
      <c r="E7" s="176"/>
      <c r="F7" s="120"/>
      <c r="G7" s="117"/>
      <c r="H7" s="120"/>
      <c r="I7" s="117"/>
      <c r="J7" s="19" t="s">
        <v>56</v>
      </c>
      <c r="K7" s="19" t="s">
        <v>47</v>
      </c>
      <c r="L7" s="4">
        <v>0</v>
      </c>
      <c r="M7" s="18" t="s">
        <v>61</v>
      </c>
      <c r="N7" s="34">
        <v>0</v>
      </c>
      <c r="O7" s="86"/>
    </row>
    <row r="8" spans="2:15" ht="27" customHeight="1" thickBot="1" x14ac:dyDescent="0.3">
      <c r="B8" s="168"/>
      <c r="C8" s="169"/>
      <c r="D8" s="170"/>
      <c r="E8" s="181"/>
      <c r="F8" s="121"/>
      <c r="G8" s="118"/>
      <c r="H8" s="121"/>
      <c r="I8" s="118"/>
      <c r="J8" s="51" t="s">
        <v>81</v>
      </c>
      <c r="K8" s="51" t="s">
        <v>62</v>
      </c>
      <c r="L8" s="87">
        <v>94000</v>
      </c>
      <c r="M8" s="72" t="s">
        <v>61</v>
      </c>
      <c r="N8" s="88">
        <v>95011</v>
      </c>
      <c r="O8" s="89">
        <f t="shared" si="0"/>
        <v>1.0107553191489362</v>
      </c>
    </row>
    <row r="9" spans="2:15" ht="69" customHeight="1" x14ac:dyDescent="0.25">
      <c r="B9" s="171" t="s">
        <v>11</v>
      </c>
      <c r="C9" s="143" t="s">
        <v>12</v>
      </c>
      <c r="D9" s="145" t="s">
        <v>13</v>
      </c>
      <c r="E9" s="147">
        <v>4168858257</v>
      </c>
      <c r="F9" s="119">
        <v>4053560347.9899998</v>
      </c>
      <c r="G9" s="179">
        <f>+F9/E9</f>
        <v>0.9723430488872099</v>
      </c>
      <c r="H9" s="119">
        <v>4041555114.9899998</v>
      </c>
      <c r="I9" s="179">
        <f>+H9/E9</f>
        <v>0.96946330765833943</v>
      </c>
      <c r="J9" s="189" t="s">
        <v>65</v>
      </c>
      <c r="K9" s="53" t="s">
        <v>66</v>
      </c>
      <c r="L9" s="57">
        <v>2500</v>
      </c>
      <c r="M9" s="58" t="s">
        <v>61</v>
      </c>
      <c r="N9" s="59">
        <v>3044</v>
      </c>
      <c r="O9" s="90">
        <f t="shared" si="0"/>
        <v>1.2176</v>
      </c>
    </row>
    <row r="10" spans="2:15" ht="48" customHeight="1" x14ac:dyDescent="0.25">
      <c r="B10" s="172"/>
      <c r="C10" s="144"/>
      <c r="D10" s="146"/>
      <c r="E10" s="148"/>
      <c r="F10" s="120"/>
      <c r="G10" s="180"/>
      <c r="H10" s="120"/>
      <c r="I10" s="180"/>
      <c r="J10" s="190"/>
      <c r="K10" s="54" t="s">
        <v>67</v>
      </c>
      <c r="L10" s="91">
        <v>70000</v>
      </c>
      <c r="M10" s="92" t="s">
        <v>61</v>
      </c>
      <c r="N10" s="93">
        <v>76379</v>
      </c>
      <c r="O10" s="94">
        <f t="shared" si="0"/>
        <v>1.0911285714285714</v>
      </c>
    </row>
    <row r="11" spans="2:15" ht="23.25" x14ac:dyDescent="0.25">
      <c r="B11" s="172"/>
      <c r="C11" s="144"/>
      <c r="D11" s="146"/>
      <c r="E11" s="148"/>
      <c r="F11" s="120"/>
      <c r="G11" s="180"/>
      <c r="H11" s="120"/>
      <c r="I11" s="180"/>
      <c r="J11" s="54" t="s">
        <v>50</v>
      </c>
      <c r="K11" s="54" t="s">
        <v>46</v>
      </c>
      <c r="L11" s="91">
        <v>0</v>
      </c>
      <c r="M11" s="92" t="s">
        <v>61</v>
      </c>
      <c r="N11" s="93"/>
      <c r="O11" s="94"/>
    </row>
    <row r="12" spans="2:15" ht="46.5" thickBot="1" x14ac:dyDescent="0.3">
      <c r="B12" s="172"/>
      <c r="C12" s="144"/>
      <c r="D12" s="146"/>
      <c r="E12" s="148"/>
      <c r="F12" s="121"/>
      <c r="G12" s="180"/>
      <c r="H12" s="121"/>
      <c r="I12" s="180"/>
      <c r="J12" s="78" t="s">
        <v>56</v>
      </c>
      <c r="K12" s="78" t="s">
        <v>47</v>
      </c>
      <c r="L12" s="61">
        <v>0</v>
      </c>
      <c r="M12" s="62" t="s">
        <v>61</v>
      </c>
      <c r="N12" s="63"/>
      <c r="O12" s="95"/>
    </row>
    <row r="13" spans="2:15" ht="57.75" thickBot="1" x14ac:dyDescent="0.3">
      <c r="B13" s="122" t="s">
        <v>14</v>
      </c>
      <c r="C13" s="125" t="s">
        <v>15</v>
      </c>
      <c r="D13" s="125" t="s">
        <v>16</v>
      </c>
      <c r="E13" s="128">
        <v>1049603705</v>
      </c>
      <c r="F13" s="113">
        <v>925579714</v>
      </c>
      <c r="G13" s="111">
        <f>+F13/E13</f>
        <v>0.88183731592296544</v>
      </c>
      <c r="H13" s="113">
        <v>925579714</v>
      </c>
      <c r="I13" s="111">
        <f>+H13/E13</f>
        <v>0.88183731592296544</v>
      </c>
      <c r="J13" s="80" t="s">
        <v>48</v>
      </c>
      <c r="K13" s="80" t="s">
        <v>49</v>
      </c>
      <c r="L13" s="66">
        <v>16000</v>
      </c>
      <c r="M13" s="67" t="s">
        <v>45</v>
      </c>
      <c r="N13" s="66">
        <v>16000</v>
      </c>
      <c r="O13" s="96">
        <f t="shared" si="0"/>
        <v>1</v>
      </c>
    </row>
    <row r="14" spans="2:15" ht="34.5" customHeight="1" thickBot="1" x14ac:dyDescent="0.3">
      <c r="B14" s="124"/>
      <c r="C14" s="127"/>
      <c r="D14" s="127"/>
      <c r="E14" s="130"/>
      <c r="F14" s="114"/>
      <c r="G14" s="112"/>
      <c r="H14" s="114"/>
      <c r="I14" s="112"/>
      <c r="J14" s="80" t="s">
        <v>50</v>
      </c>
      <c r="K14" s="52" t="s">
        <v>46</v>
      </c>
      <c r="L14" s="87">
        <v>2</v>
      </c>
      <c r="M14" s="72" t="s">
        <v>45</v>
      </c>
      <c r="N14" s="87">
        <v>2</v>
      </c>
      <c r="O14" s="97">
        <f t="shared" si="0"/>
        <v>1</v>
      </c>
    </row>
    <row r="15" spans="2:15" ht="45.75" x14ac:dyDescent="0.25">
      <c r="B15" s="149" t="s">
        <v>17</v>
      </c>
      <c r="C15" s="150" t="s">
        <v>18</v>
      </c>
      <c r="D15" s="150" t="s">
        <v>19</v>
      </c>
      <c r="E15" s="151">
        <v>4689886985</v>
      </c>
      <c r="F15" s="152">
        <v>4634555936</v>
      </c>
      <c r="G15" s="182">
        <f>+F15/E15</f>
        <v>0.98820205067265598</v>
      </c>
      <c r="H15" s="152">
        <v>4634555936</v>
      </c>
      <c r="I15" s="182">
        <f>+H15/E15</f>
        <v>0.98820205067265598</v>
      </c>
      <c r="J15" s="79" t="s">
        <v>51</v>
      </c>
      <c r="K15" s="79" t="s">
        <v>52</v>
      </c>
      <c r="L15" s="98">
        <v>13820</v>
      </c>
      <c r="M15" s="99" t="s">
        <v>53</v>
      </c>
      <c r="N15" s="98">
        <v>14242</v>
      </c>
      <c r="O15" s="100">
        <f>(N15/L15)</f>
        <v>1.0305354558610709</v>
      </c>
    </row>
    <row r="16" spans="2:15" ht="23.25" x14ac:dyDescent="0.25">
      <c r="B16" s="132"/>
      <c r="C16" s="135"/>
      <c r="D16" s="135"/>
      <c r="E16" s="138"/>
      <c r="F16" s="141"/>
      <c r="G16" s="183"/>
      <c r="H16" s="141"/>
      <c r="I16" s="183"/>
      <c r="J16" s="54" t="s">
        <v>54</v>
      </c>
      <c r="K16" s="54" t="s">
        <v>55</v>
      </c>
      <c r="L16" s="91">
        <v>0</v>
      </c>
      <c r="M16" s="92" t="s">
        <v>45</v>
      </c>
      <c r="N16" s="91"/>
      <c r="O16" s="94"/>
    </row>
    <row r="17" spans="2:15" ht="46.5" thickBot="1" x14ac:dyDescent="0.3">
      <c r="B17" s="133"/>
      <c r="C17" s="136"/>
      <c r="D17" s="136"/>
      <c r="E17" s="139"/>
      <c r="F17" s="142"/>
      <c r="G17" s="184"/>
      <c r="H17" s="142"/>
      <c r="I17" s="184"/>
      <c r="J17" s="55" t="s">
        <v>56</v>
      </c>
      <c r="K17" s="55" t="s">
        <v>57</v>
      </c>
      <c r="L17" s="101">
        <v>0</v>
      </c>
      <c r="M17" s="102" t="s">
        <v>45</v>
      </c>
      <c r="N17" s="101"/>
      <c r="O17" s="103"/>
    </row>
    <row r="18" spans="2:15" ht="45.75" thickBot="1" x14ac:dyDescent="0.3">
      <c r="B18" s="11" t="s">
        <v>20</v>
      </c>
      <c r="C18" s="74" t="s">
        <v>21</v>
      </c>
      <c r="D18" s="15" t="s">
        <v>22</v>
      </c>
      <c r="E18" s="75">
        <v>7149301016</v>
      </c>
      <c r="F18" s="76">
        <v>7108596011.5200005</v>
      </c>
      <c r="G18" s="12">
        <f t="shared" ref="G18:G26" si="1">+F18/E18</f>
        <v>0.99430643577758127</v>
      </c>
      <c r="H18" s="76">
        <v>7108596011.5200005</v>
      </c>
      <c r="I18" s="12">
        <f t="shared" ref="I18:I25" si="2">+H18/E18</f>
        <v>0.99430643577758127</v>
      </c>
      <c r="J18" s="73" t="s">
        <v>58</v>
      </c>
      <c r="K18" s="73" t="s">
        <v>59</v>
      </c>
      <c r="L18" s="104">
        <v>900</v>
      </c>
      <c r="M18" s="105" t="s">
        <v>45</v>
      </c>
      <c r="N18" s="106">
        <v>922</v>
      </c>
      <c r="O18" s="107">
        <f t="shared" si="0"/>
        <v>1.0244444444444445</v>
      </c>
    </row>
    <row r="19" spans="2:15" ht="45" customHeight="1" x14ac:dyDescent="0.25">
      <c r="B19" s="143" t="s">
        <v>23</v>
      </c>
      <c r="C19" s="145" t="s">
        <v>24</v>
      </c>
      <c r="D19" s="145" t="s">
        <v>25</v>
      </c>
      <c r="E19" s="147">
        <v>27876157255</v>
      </c>
      <c r="F19" s="119">
        <v>26238079829.080002</v>
      </c>
      <c r="G19" s="179">
        <f t="shared" si="1"/>
        <v>0.94123733013357913</v>
      </c>
      <c r="H19" s="192">
        <v>26121856829.080002</v>
      </c>
      <c r="I19" s="194">
        <f t="shared" si="2"/>
        <v>0.93706806824655364</v>
      </c>
      <c r="J19" s="189" t="s">
        <v>68</v>
      </c>
      <c r="K19" s="56" t="s">
        <v>69</v>
      </c>
      <c r="L19" s="57">
        <v>1</v>
      </c>
      <c r="M19" s="58" t="s">
        <v>53</v>
      </c>
      <c r="N19" s="59">
        <v>1</v>
      </c>
      <c r="O19" s="90">
        <f t="shared" si="0"/>
        <v>1</v>
      </c>
    </row>
    <row r="20" spans="2:15" x14ac:dyDescent="0.25">
      <c r="B20" s="144"/>
      <c r="C20" s="146"/>
      <c r="D20" s="146"/>
      <c r="E20" s="148"/>
      <c r="F20" s="120"/>
      <c r="G20" s="180"/>
      <c r="H20" s="193"/>
      <c r="I20" s="195"/>
      <c r="J20" s="190"/>
      <c r="K20" s="60" t="s">
        <v>70</v>
      </c>
      <c r="L20" s="61">
        <v>3260000</v>
      </c>
      <c r="M20" s="62" t="s">
        <v>61</v>
      </c>
      <c r="N20" s="63">
        <v>3736387</v>
      </c>
      <c r="O20" s="94">
        <f t="shared" si="0"/>
        <v>1.146130981595092</v>
      </c>
    </row>
    <row r="21" spans="2:15" ht="36" customHeight="1" thickBot="1" x14ac:dyDescent="0.3">
      <c r="B21" s="144"/>
      <c r="C21" s="146"/>
      <c r="D21" s="146"/>
      <c r="E21" s="148"/>
      <c r="F21" s="121"/>
      <c r="G21" s="180"/>
      <c r="H21" s="193"/>
      <c r="I21" s="195"/>
      <c r="J21" s="64" t="s">
        <v>71</v>
      </c>
      <c r="K21" s="60" t="s">
        <v>72</v>
      </c>
      <c r="L21" s="61">
        <v>863469</v>
      </c>
      <c r="M21" s="62" t="s">
        <v>61</v>
      </c>
      <c r="N21" s="63">
        <v>942165</v>
      </c>
      <c r="O21" s="95">
        <f t="shared" si="0"/>
        <v>1.0911393460564305</v>
      </c>
    </row>
    <row r="22" spans="2:15" ht="42.75" customHeight="1" x14ac:dyDescent="0.25">
      <c r="B22" s="122" t="s">
        <v>26</v>
      </c>
      <c r="C22" s="125" t="s">
        <v>27</v>
      </c>
      <c r="D22" s="125" t="s">
        <v>28</v>
      </c>
      <c r="E22" s="128">
        <v>19951642785</v>
      </c>
      <c r="F22" s="119">
        <v>15307554912.669998</v>
      </c>
      <c r="G22" s="111">
        <f>+F22/E22</f>
        <v>0.76723280772541147</v>
      </c>
      <c r="H22" s="113">
        <v>15305421579.669998</v>
      </c>
      <c r="I22" s="111">
        <f>+H22/E22</f>
        <v>0.76712588254521508</v>
      </c>
      <c r="J22" s="9" t="s">
        <v>43</v>
      </c>
      <c r="K22" s="65" t="s">
        <v>44</v>
      </c>
      <c r="L22" s="66">
        <v>250000</v>
      </c>
      <c r="M22" s="67" t="s">
        <v>45</v>
      </c>
      <c r="N22" s="66">
        <v>257835</v>
      </c>
      <c r="O22" s="108">
        <f t="shared" si="0"/>
        <v>1.0313399999999999</v>
      </c>
    </row>
    <row r="23" spans="2:15" ht="36" customHeight="1" x14ac:dyDescent="0.25">
      <c r="B23" s="123"/>
      <c r="C23" s="126"/>
      <c r="D23" s="126"/>
      <c r="E23" s="129"/>
      <c r="F23" s="120"/>
      <c r="G23" s="196"/>
      <c r="H23" s="197"/>
      <c r="I23" s="196"/>
      <c r="J23" s="5" t="s">
        <v>46</v>
      </c>
      <c r="K23" s="68" t="s">
        <v>46</v>
      </c>
      <c r="L23" s="69">
        <v>28500</v>
      </c>
      <c r="M23" s="71" t="s">
        <v>45</v>
      </c>
      <c r="N23" s="69">
        <v>30533</v>
      </c>
      <c r="O23" s="86">
        <f t="shared" si="0"/>
        <v>1.0713333333333332</v>
      </c>
    </row>
    <row r="24" spans="2:15" ht="45.75" thickBot="1" x14ac:dyDescent="0.3">
      <c r="B24" s="124"/>
      <c r="C24" s="127"/>
      <c r="D24" s="127"/>
      <c r="E24" s="130"/>
      <c r="F24" s="121"/>
      <c r="G24" s="112"/>
      <c r="H24" s="114"/>
      <c r="I24" s="112"/>
      <c r="J24" s="13" t="s">
        <v>47</v>
      </c>
      <c r="K24" s="70" t="s">
        <v>47</v>
      </c>
      <c r="L24" s="87">
        <v>3500</v>
      </c>
      <c r="M24" s="72" t="s">
        <v>45</v>
      </c>
      <c r="N24" s="87">
        <v>3834</v>
      </c>
      <c r="O24" s="89">
        <f t="shared" si="0"/>
        <v>1.0954285714285714</v>
      </c>
    </row>
    <row r="25" spans="2:15" ht="45.75" thickBot="1" x14ac:dyDescent="0.3">
      <c r="B25" s="44" t="s">
        <v>29</v>
      </c>
      <c r="C25" s="45" t="s">
        <v>30</v>
      </c>
      <c r="D25" s="46" t="s">
        <v>31</v>
      </c>
      <c r="E25" s="47">
        <v>31679672612</v>
      </c>
      <c r="F25" s="48">
        <v>30464121946.410007</v>
      </c>
      <c r="G25" s="49">
        <f t="shared" si="1"/>
        <v>0.96162994862738727</v>
      </c>
      <c r="H25" s="50">
        <v>28257483612.620003</v>
      </c>
      <c r="I25" s="49">
        <f t="shared" si="2"/>
        <v>0.89197524099148362</v>
      </c>
      <c r="J25" s="40" t="s">
        <v>73</v>
      </c>
      <c r="K25" s="40" t="s">
        <v>74</v>
      </c>
      <c r="L25" s="41">
        <v>7</v>
      </c>
      <c r="M25" s="77" t="s">
        <v>75</v>
      </c>
      <c r="N25" s="42">
        <v>7</v>
      </c>
      <c r="O25" s="43">
        <f t="shared" si="0"/>
        <v>1</v>
      </c>
    </row>
    <row r="26" spans="2:15" ht="23.25" customHeight="1" x14ac:dyDescent="0.25">
      <c r="B26" s="160" t="s">
        <v>32</v>
      </c>
      <c r="C26" s="162" t="s">
        <v>33</v>
      </c>
      <c r="D26" s="164" t="s">
        <v>34</v>
      </c>
      <c r="E26" s="175">
        <v>3131837862</v>
      </c>
      <c r="F26" s="177">
        <v>3001971232</v>
      </c>
      <c r="G26" s="116">
        <f t="shared" si="1"/>
        <v>0.9585334120978195</v>
      </c>
      <c r="H26" s="175">
        <v>2999981102</v>
      </c>
      <c r="I26" s="116">
        <f>+H26/E26</f>
        <v>0.95789796093856661</v>
      </c>
      <c r="J26" s="9" t="s">
        <v>76</v>
      </c>
      <c r="K26" s="9" t="s">
        <v>77</v>
      </c>
      <c r="L26" s="22">
        <v>1</v>
      </c>
      <c r="M26" s="10" t="s">
        <v>53</v>
      </c>
      <c r="N26" s="35">
        <v>1</v>
      </c>
      <c r="O26" s="109">
        <f t="shared" si="0"/>
        <v>1</v>
      </c>
    </row>
    <row r="27" spans="2:15" ht="34.5" customHeight="1" thickBot="1" x14ac:dyDescent="0.3">
      <c r="B27" s="161"/>
      <c r="C27" s="163"/>
      <c r="D27" s="165"/>
      <c r="E27" s="176"/>
      <c r="F27" s="178"/>
      <c r="G27" s="117"/>
      <c r="H27" s="176"/>
      <c r="I27" s="117"/>
      <c r="J27" s="6" t="s">
        <v>78</v>
      </c>
      <c r="K27" s="6" t="s">
        <v>79</v>
      </c>
      <c r="L27" s="23">
        <v>200</v>
      </c>
      <c r="M27" s="7" t="s">
        <v>45</v>
      </c>
      <c r="N27" s="36">
        <v>200</v>
      </c>
      <c r="O27" s="110">
        <f t="shared" si="0"/>
        <v>1</v>
      </c>
    </row>
    <row r="28" spans="2:15" ht="54.75" customHeight="1" x14ac:dyDescent="0.25">
      <c r="B28" s="131" t="s">
        <v>35</v>
      </c>
      <c r="C28" s="134" t="s">
        <v>36</v>
      </c>
      <c r="D28" s="134" t="s">
        <v>37</v>
      </c>
      <c r="E28" s="137">
        <v>4251473313</v>
      </c>
      <c r="F28" s="140">
        <v>4132965675</v>
      </c>
      <c r="G28" s="191">
        <f>+F28/E28</f>
        <v>0.9721255129045191</v>
      </c>
      <c r="H28" s="140">
        <v>4132965675</v>
      </c>
      <c r="I28" s="191">
        <f>+H28/E28</f>
        <v>0.9721255129045191</v>
      </c>
      <c r="J28" s="24" t="s">
        <v>63</v>
      </c>
      <c r="K28" s="24" t="s">
        <v>64</v>
      </c>
      <c r="L28" s="25">
        <v>26100</v>
      </c>
      <c r="M28" s="26" t="s">
        <v>61</v>
      </c>
      <c r="N28" s="25">
        <v>27193</v>
      </c>
      <c r="O28" s="37">
        <f t="shared" si="0"/>
        <v>1.0418773946360154</v>
      </c>
    </row>
    <row r="29" spans="2:15" ht="23.25" thickBot="1" x14ac:dyDescent="0.3">
      <c r="B29" s="132"/>
      <c r="C29" s="135"/>
      <c r="D29" s="135"/>
      <c r="E29" s="138"/>
      <c r="F29" s="141"/>
      <c r="G29" s="183"/>
      <c r="H29" s="141"/>
      <c r="I29" s="183"/>
      <c r="J29" s="27" t="s">
        <v>50</v>
      </c>
      <c r="K29" s="27" t="s">
        <v>46</v>
      </c>
      <c r="L29" s="28">
        <v>1</v>
      </c>
      <c r="M29" s="29" t="s">
        <v>61</v>
      </c>
      <c r="N29" s="42">
        <v>1</v>
      </c>
      <c r="O29" s="38">
        <f t="shared" si="0"/>
        <v>1</v>
      </c>
    </row>
    <row r="30" spans="2:15" ht="45.75" thickBot="1" x14ac:dyDescent="0.3">
      <c r="B30" s="133"/>
      <c r="C30" s="136"/>
      <c r="D30" s="136"/>
      <c r="E30" s="139"/>
      <c r="F30" s="142"/>
      <c r="G30" s="184"/>
      <c r="H30" s="142"/>
      <c r="I30" s="184"/>
      <c r="J30" s="30" t="s">
        <v>56</v>
      </c>
      <c r="K30" s="30" t="s">
        <v>47</v>
      </c>
      <c r="L30" s="31">
        <v>0</v>
      </c>
      <c r="M30" s="32" t="s">
        <v>61</v>
      </c>
      <c r="N30" s="42"/>
      <c r="O30" s="39"/>
    </row>
    <row r="31" spans="2:15" x14ac:dyDescent="0.25">
      <c r="B31" s="8"/>
      <c r="C31" s="153" t="s">
        <v>38</v>
      </c>
      <c r="D31" s="153"/>
      <c r="E31" s="20">
        <f>SUM(E5:E28)</f>
        <v>110124446000</v>
      </c>
      <c r="F31" s="20">
        <f>+F28+F26+F25+F22+F19+F18+F15+F13+F9+F5</f>
        <v>101917934246.67001</v>
      </c>
      <c r="G31" s="21">
        <f>+F31/E31</f>
        <v>0.92547965459612858</v>
      </c>
      <c r="H31" s="20">
        <f>+H28+H26+H25+H22+H19+H18+H15+H13+H9+H5</f>
        <v>99578944216.880005</v>
      </c>
      <c r="I31" s="21">
        <f>+H31/E31</f>
        <v>0.90424013771547151</v>
      </c>
      <c r="J31" s="185"/>
      <c r="K31" s="186"/>
      <c r="L31" s="186"/>
      <c r="M31" s="186"/>
      <c r="N31" s="187"/>
    </row>
  </sheetData>
  <mergeCells count="76">
    <mergeCell ref="J31:N31"/>
    <mergeCell ref="H26:H27"/>
    <mergeCell ref="I26:I27"/>
    <mergeCell ref="F2:J2"/>
    <mergeCell ref="J19:J20"/>
    <mergeCell ref="J9:J10"/>
    <mergeCell ref="G28:G30"/>
    <mergeCell ref="H28:H30"/>
    <mergeCell ref="I28:I30"/>
    <mergeCell ref="H19:H21"/>
    <mergeCell ref="I19:I21"/>
    <mergeCell ref="G22:G24"/>
    <mergeCell ref="H22:H24"/>
    <mergeCell ref="I22:I24"/>
    <mergeCell ref="G15:G17"/>
    <mergeCell ref="H15:H17"/>
    <mergeCell ref="B9:B12"/>
    <mergeCell ref="F3:G3"/>
    <mergeCell ref="H3:I3"/>
    <mergeCell ref="E26:E27"/>
    <mergeCell ref="F26:F27"/>
    <mergeCell ref="G26:G27"/>
    <mergeCell ref="I9:I12"/>
    <mergeCell ref="H9:H12"/>
    <mergeCell ref="G9:G12"/>
    <mergeCell ref="F9:F12"/>
    <mergeCell ref="E9:E12"/>
    <mergeCell ref="E5:E8"/>
    <mergeCell ref="F5:F8"/>
    <mergeCell ref="I15:I17"/>
    <mergeCell ref="E13:E14"/>
    <mergeCell ref="G19:G21"/>
    <mergeCell ref="C31:D31"/>
    <mergeCell ref="C2:D2"/>
    <mergeCell ref="B3:B4"/>
    <mergeCell ref="C3:C4"/>
    <mergeCell ref="D3:D4"/>
    <mergeCell ref="B26:B27"/>
    <mergeCell ref="C26:C27"/>
    <mergeCell ref="D26:D27"/>
    <mergeCell ref="C9:C12"/>
    <mergeCell ref="D9:D12"/>
    <mergeCell ref="B5:B8"/>
    <mergeCell ref="C5:C8"/>
    <mergeCell ref="D5:D8"/>
    <mergeCell ref="B13:B14"/>
    <mergeCell ref="C13:C14"/>
    <mergeCell ref="D13:D14"/>
    <mergeCell ref="F13:F14"/>
    <mergeCell ref="B19:B21"/>
    <mergeCell ref="C19:C21"/>
    <mergeCell ref="D19:D21"/>
    <mergeCell ref="E19:E21"/>
    <mergeCell ref="F19:F21"/>
    <mergeCell ref="B15:B17"/>
    <mergeCell ref="C15:C17"/>
    <mergeCell ref="D15:D17"/>
    <mergeCell ref="E15:E17"/>
    <mergeCell ref="F15:F17"/>
    <mergeCell ref="B28:B30"/>
    <mergeCell ref="C28:C30"/>
    <mergeCell ref="D28:D30"/>
    <mergeCell ref="E28:E30"/>
    <mergeCell ref="F28:F30"/>
    <mergeCell ref="B22:B24"/>
    <mergeCell ref="C22:C24"/>
    <mergeCell ref="D22:D24"/>
    <mergeCell ref="E22:E24"/>
    <mergeCell ref="F22:F24"/>
    <mergeCell ref="G13:G14"/>
    <mergeCell ref="H13:H14"/>
    <mergeCell ref="I13:I14"/>
    <mergeCell ref="J3:O3"/>
    <mergeCell ref="G5:G8"/>
    <mergeCell ref="H5:H8"/>
    <mergeCell ref="I5:I8"/>
  </mergeCells>
  <hyperlinks>
    <hyperlink ref="D19" location="OSCAE!A1" display="OSCAE" xr:uid="{2F128ABD-091D-4D8C-B8D9-0148A4BCA728}"/>
    <hyperlink ref="D26" location="TRANSVERSAL!A1" display="TRANSVERSAL" xr:uid="{94E6A1A0-DD21-4E25-9006-D008FC48A634}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Información presupuestal 31 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Mauricio Moreno Ortiz</dc:creator>
  <cp:lastModifiedBy>Diego Mauricio Moreno Ortiz</cp:lastModifiedBy>
  <dcterms:created xsi:type="dcterms:W3CDTF">2024-07-29T15:10:09Z</dcterms:created>
  <dcterms:modified xsi:type="dcterms:W3CDTF">2025-03-10T19:17:23Z</dcterms:modified>
</cp:coreProperties>
</file>