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dff1afc708cebd/Documentos/SIC 2021/MIPG SIC  ESTRATEGIA POLITICAS Y AUTODIAGNOSTICOS/ESTRATEGIA PARTICIPACION CIUDADANA 2022 SIC/"/>
    </mc:Choice>
  </mc:AlternateContent>
  <xr:revisionPtr revIDLastSave="3" documentId="13_ncr:1_{CA768522-C463-489F-9CCF-8F63153C70B4}" xr6:coauthVersionLast="47" xr6:coauthVersionMax="47" xr10:uidLastSave="{E30F9DDF-6B49-4AFE-A15D-82488A656316}"/>
  <bookViews>
    <workbookView xWindow="-120" yWindow="-120" windowWidth="20730" windowHeight="11040" tabRatio="734" xr2:uid="{2215232C-616C-4264-BC40-F278B67B1F36}"/>
  </bookViews>
  <sheets>
    <sheet name="PLAN PARTICIPACION SIC 2022 SEG" sheetId="18" r:id="rId1"/>
  </sheets>
  <definedNames>
    <definedName name="_xlnm._FilterDatabase" localSheetId="0" hidden="1">'PLAN PARTICIPACION SIC 2022 SEG'!$A$2:$AD$40</definedName>
    <definedName name="INSUMOS">#REF!</definedName>
    <definedName name="Objetivos_Estratégic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8" l="1"/>
  <c r="C46" i="18"/>
  <c r="C44" i="18"/>
  <c r="Z23" i="18"/>
  <c r="Z21" i="18" l="1"/>
  <c r="Y1" i="18" l="1"/>
  <c r="U33" i="18" l="1"/>
  <c r="H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Mario Quintero Solano</author>
  </authors>
  <commentList>
    <comment ref="B2" authorId="0" shapeId="0" xr:uid="{A84E7703-A53A-43CE-AD6E-EF7989B4491B}">
      <text>
        <r>
          <rPr>
            <b/>
            <sz val="9"/>
            <color indexed="81"/>
            <rFont val="Tahoma"/>
            <family val="2"/>
          </rPr>
          <t>El número entero corresponde a la actividad general los demás son las actividades específicas a realizar</t>
        </r>
      </text>
    </comment>
  </commentList>
</comments>
</file>

<file path=xl/sharedStrings.xml><?xml version="1.0" encoding="utf-8"?>
<sst xmlns="http://schemas.openxmlformats.org/spreadsheetml/2006/main" count="583" uniqueCount="176">
  <si>
    <t>N/A</t>
  </si>
  <si>
    <t>71- Grupo de Formación</t>
  </si>
  <si>
    <t>72- Grupo de Atención al Ciudadano</t>
  </si>
  <si>
    <t>Caracterización de grupos de valor y de interés de la SIC a partir de las bases de datos administradas por la OSCAE, elaborada y publicada. (Captura de pantalla del documento publicado / único entregable)</t>
  </si>
  <si>
    <t>3003 - Grupo de trabajo de Apoyo a la Red Nacional de Protección al Consumidor</t>
  </si>
  <si>
    <t>6000- Delegatura para el Control y Verificación de Reglamentos Técnicos y Metrología Legal  </t>
  </si>
  <si>
    <t>Diagnostico</t>
  </si>
  <si>
    <t>Seguimiento</t>
  </si>
  <si>
    <t>1.1</t>
  </si>
  <si>
    <t>1.2</t>
  </si>
  <si>
    <t>1.3</t>
  </si>
  <si>
    <t>2.1</t>
  </si>
  <si>
    <t>2.2</t>
  </si>
  <si>
    <t>4.1</t>
  </si>
  <si>
    <t>4.2</t>
  </si>
  <si>
    <t>3.1</t>
  </si>
  <si>
    <t>3.2</t>
  </si>
  <si>
    <t>6.1</t>
  </si>
  <si>
    <t>5.1</t>
  </si>
  <si>
    <t>5.2</t>
  </si>
  <si>
    <t>TIPO</t>
  </si>
  <si>
    <t>Producto</t>
  </si>
  <si>
    <t>DESCRIPCION PRODUCTO/ACTIVIDAD</t>
  </si>
  <si>
    <t>PLAN INSTITUCIONAL ASOCIADO</t>
  </si>
  <si>
    <t>CANTIDAD ACTIVIDADES/EVENTOS</t>
  </si>
  <si>
    <t>FRECUENCIA SEGUIMIENTO</t>
  </si>
  <si>
    <t>MEDIO UTILIZADO-INFORMAR CIUDADANIA/FUNCIONARIOS</t>
  </si>
  <si>
    <t>CANAL UTILIZADO</t>
  </si>
  <si>
    <t>FECHA ESTIMADA REALIZACION</t>
  </si>
  <si>
    <t>Mensual</t>
  </si>
  <si>
    <t>Virtual</t>
  </si>
  <si>
    <t>Presencial</t>
  </si>
  <si>
    <t>Consulta</t>
  </si>
  <si>
    <t>Actividad (producto)</t>
  </si>
  <si>
    <t>NIVEL DE INVOLUCRAMIENTO (CIUDADANIA)</t>
  </si>
  <si>
    <t>FASE DE LA GESTIÓN PUBLICA</t>
  </si>
  <si>
    <t>OBJETIVO DEL PROCESO PARTICIPATIVO DE INVOLUCRAMIENTO (CIUDADANIA)</t>
  </si>
  <si>
    <t>2. Identificar un problema, necesidad u oportunidad de mejora involucrando a los ciudadanos e interesados.</t>
  </si>
  <si>
    <t>3. Participar a través del aporte de ideas, hechos, experiencias y propuestas para la caracterización de la situación abordada.</t>
  </si>
  <si>
    <t>4. Identificar oportunidades de mejora frente a los servicios prestados.</t>
  </si>
  <si>
    <t>6. Medir la percepción y la calidad de los servicios prestados.</t>
  </si>
  <si>
    <t>7. Conocer los intereses de información sobre la gestión institucional.</t>
  </si>
  <si>
    <t>ALCANCE PARTICIPATIVO 1</t>
  </si>
  <si>
    <t>ALCANCE PARTICIPATIVO 2</t>
  </si>
  <si>
    <t>ALCANCE PARTICIPATIVO 3</t>
  </si>
  <si>
    <t>MECANISMOS/CANALES</t>
  </si>
  <si>
    <t xml:space="preserve">1. Publicación para comentarios  </t>
  </si>
  <si>
    <t xml:space="preserve">2. Circulación para comentarios  </t>
  </si>
  <si>
    <t xml:space="preserve">3. Grupos focales  </t>
  </si>
  <si>
    <t>ITEM</t>
  </si>
  <si>
    <t>Ciudadanos en general</t>
  </si>
  <si>
    <t>Entidades gubernamentales</t>
  </si>
  <si>
    <t>Niñ@s</t>
  </si>
  <si>
    <t>Trimestral</t>
  </si>
  <si>
    <t>Anual</t>
  </si>
  <si>
    <t>Pagina web</t>
  </si>
  <si>
    <t>Email</t>
  </si>
  <si>
    <t>Llamada</t>
  </si>
  <si>
    <t>Bimestral</t>
  </si>
  <si>
    <t>Todos los anteriores</t>
  </si>
  <si>
    <t>GRUPO DE VALOR 1</t>
  </si>
  <si>
    <t>GRUPO DE VALOR 2</t>
  </si>
  <si>
    <t>GRUPO DE VALOR 3</t>
  </si>
  <si>
    <t>GRUPO DE VALOR 4</t>
  </si>
  <si>
    <t>Por definir</t>
  </si>
  <si>
    <t>Virtual/Presencial</t>
  </si>
  <si>
    <t>Presencial/Virtual</t>
  </si>
  <si>
    <t>Página web/Redes Sociales</t>
  </si>
  <si>
    <t>Consultar y solicitar aportes a las instituciones especializadas (seleccionadas por la SIC) en discapacidad visual , sobre la Estrategia de Sensibilización en PI, Datos y Consumidor dirigida a ciudadanos en condición de discapacidad  diseñada para la vigencia 2022.</t>
  </si>
  <si>
    <t>EVIDENCIA</t>
  </si>
  <si>
    <t>Solicitar a los grupos de valor incluidos en la estrategia de sensibilización sobre los temas misionales de la entidad, la retroalimentación sobre las actividades implementadas.</t>
  </si>
  <si>
    <t>Solicitar a los grupos de valor beneficiarios de la oferta académica de formación la retroalimentación sobre las actividades implementadas.</t>
  </si>
  <si>
    <t>Informe de de las herramientas digitales ajustadas.</t>
  </si>
  <si>
    <t>* Informe de implementación.
* Informe de resultados encuestas de satisfacción.</t>
  </si>
  <si>
    <t>* Informe consolidado de la definición de oferta académica.</t>
  </si>
  <si>
    <t>Solicitar a los grupos de valor la retroalimentación sobre las actividades implementadas.</t>
  </si>
  <si>
    <t>Informe de la jornada presencial</t>
  </si>
  <si>
    <t>Socialización a las comunidades étnicas a nivel nacional (en lengua nativa) sobre los derechos y deberes de los consumidores en el marco del cumplimiento del Estatuto del Consumidor.</t>
  </si>
  <si>
    <t>Evidencias de consulta y retroalimentación ciudadana</t>
  </si>
  <si>
    <t>Consultar a las comunidades sus aportes, opinión u observaciones sobre los temas tratados durante el transcurso de las jornadas de socialización.</t>
  </si>
  <si>
    <t>Sensibilizar a comercializadores del nivel local y nacional sobre los temas de Metrología Legal y Reglamentos Técnicos</t>
  </si>
  <si>
    <t xml:space="preserve">Difundir y apoyar el cumplimiento de los derechos de los consumidores en todas las regiones del país en los temas relacionados con el estatuto al consumidor Ley 1480 de 2011 </t>
  </si>
  <si>
    <t>Informar a alcaldías municipales, ligas y asociaciones de consumidores y a universidades sobre la oferta institucional del Fondo de Proyectos de Protección al Consumidor -CONSUFONDO-,</t>
  </si>
  <si>
    <t>Informe de seguimiento mensual</t>
  </si>
  <si>
    <t>Informe de seguimiento de casas</t>
  </si>
  <si>
    <t>Informe de capacitaciones</t>
  </si>
  <si>
    <t xml:space="preserve">Postulaciones realizadas </t>
  </si>
  <si>
    <t>Informe de seguimiento de rutas</t>
  </si>
  <si>
    <t xml:space="preserve">Informe  de seguimiento </t>
  </si>
  <si>
    <t>Empresa Privada</t>
  </si>
  <si>
    <t>Empresa Publica</t>
  </si>
  <si>
    <t>Entidad Publica-Orden Territorial</t>
  </si>
  <si>
    <t>Programación de actividades</t>
  </si>
  <si>
    <t>Encuesta de satisfacción</t>
  </si>
  <si>
    <t>Documentos de caracterización elaborado y publicado.</t>
  </si>
  <si>
    <t>Elaborar y publicar documento de caracterización de grupos de valor y de interés de la SIC.</t>
  </si>
  <si>
    <t>Estrategia de sensibilización en PI, Datos y Consumidor, a ciudadanos en condición de discapacidad,  implementada.</t>
  </si>
  <si>
    <t>Actividades de sensibilización en Metrología Legal y Reglamentos Técnicos realizadas.</t>
  </si>
  <si>
    <t>Realizar las  actividades de apoyo y acompañamiento a la Delegatura de Metrología Legal y Reglamentos Técnicos.</t>
  </si>
  <si>
    <t>Jornadas de capacitación, realizadas.</t>
  </si>
  <si>
    <t>Realizar capacitaciones en materia de protección al consumidor.</t>
  </si>
  <si>
    <t>Programa CONSUFONDO ejecutado.</t>
  </si>
  <si>
    <t>Definir la estrategia de sensibilización a ciudadanos en condición de discapacidad  para la vigencia.</t>
  </si>
  <si>
    <t>Implementar la estrategia de sensibilización en los temas misionales de la entidad a través de jornadas dirigidas a ciudadanos en condición de discapacidad, en temas misionales de la entidad.</t>
  </si>
  <si>
    <t xml:space="preserve">Actividad </t>
  </si>
  <si>
    <t>-</t>
  </si>
  <si>
    <t>Mantener en operación las casas regionales del consumidor de bienes y servicios a nivel nacional.</t>
  </si>
  <si>
    <t>Casas del Consumidor de Bienes y Servicios a nivel Local y Regional  en operación.</t>
  </si>
  <si>
    <r>
      <t xml:space="preserve">* Informe de la estrategia implementada.
</t>
    </r>
    <r>
      <rPr>
        <sz val="11"/>
        <color rgb="FFFF0000"/>
        <rFont val="Arial"/>
        <family val="2"/>
      </rPr>
      <t>* Informe de resultados encuestas de satisfacción.</t>
    </r>
  </si>
  <si>
    <r>
      <t xml:space="preserve">* Informe mensual de la implementación de la oferta.
</t>
    </r>
    <r>
      <rPr>
        <u val="singleAccounting"/>
        <sz val="11"/>
        <color rgb="FFFF0000"/>
        <rFont val="Arial"/>
        <family val="2"/>
      </rPr>
      <t>* Informe de resultados encuestas de satisfacción.</t>
    </r>
  </si>
  <si>
    <t>Consultar y solicitar aportes a las comunicades étnicas sobre la pertinencia del alcance y los temas* a tratar en las jordanas de socialización.
*Temas que pueden someterse a validación de las comunidades y que podrían estar sujetos a modificaciones o aclaraciones.</t>
  </si>
  <si>
    <t>Definir la oferta académica de formación para la vigencia en las modalidades virtual, videoconferencia y presencial, incluidos compromisos Conpes y alianzas con Artesanías de Colombia.</t>
  </si>
  <si>
    <t>Campaña de divulgación de los Servicios de atención al ciudadano dirigido a  la ciudadanía.</t>
  </si>
  <si>
    <t>Socializar la cartilla CONSUFONDO al público objetivo establecido en la misma.</t>
  </si>
  <si>
    <t>Realizar informe mensual de supervisión a la ejecución del Programa Consufondo.</t>
  </si>
  <si>
    <t>Rutas del Consumidor  con operación en el Territorio Nacional.</t>
  </si>
  <si>
    <t>Visitar  300 municipios beneficiados con la ruta del consumidor.</t>
  </si>
  <si>
    <t>Visitar 50 municipios nuevos  con la ruta del consumidor.</t>
  </si>
  <si>
    <t>Seguimiento a la calidad de los servicios prestados por la Red Nacional de Protección al Consumidor realizado.</t>
  </si>
  <si>
    <t>Implementar la estrategia del proceso de control y seguimiento de los servicios de la RNPC.</t>
  </si>
  <si>
    <t>Sensibilizaciones en temas de la Delegatura dirigidas a grupos de interés, realizadas.</t>
  </si>
  <si>
    <t>Programar las actividades de sensibilización a realizar.</t>
  </si>
  <si>
    <t>Realizar sensibilizaciones en temas de la Delegatura dirigidas a los grupos de interés.</t>
  </si>
  <si>
    <t>CANTIDAD DE ASISTENTES (estimados)</t>
  </si>
  <si>
    <t>AREA/GRUPO RESPONSABLE</t>
  </si>
  <si>
    <t>70-Oficina de Servicios al Consumidor y de Apoyo Empresarial</t>
  </si>
  <si>
    <t>Consultar a la comunidad étnica los aportes sobre los temas tratados en la jornada de socialización.</t>
  </si>
  <si>
    <t>Retroalimentar las jornada de socialización por parte de la comunidad étnica.</t>
  </si>
  <si>
    <t>Implementar campaña de divulgación de los Servicios de atención al ciudadano dirigido a  la ciudadanía.</t>
  </si>
  <si>
    <t>Consultar a las comunidades étnicas (líderes designados) sus aportes sobre el alcance de las jornadas a implementar.</t>
  </si>
  <si>
    <t>Plan de Acción 2022</t>
  </si>
  <si>
    <t>TOTAL PRODUCTOS</t>
  </si>
  <si>
    <t>TOTAL ACTIVIDADES ASOCIADAS</t>
  </si>
  <si>
    <t>N/A: No aplica</t>
  </si>
  <si>
    <t>OBSERVACIONES</t>
  </si>
  <si>
    <t>AVANCE TOTAL</t>
  </si>
  <si>
    <t>Se realizaron 17 jornadas en la vigencia de 2023</t>
  </si>
  <si>
    <t>Nota: * Este plan de participación ciudadana fue sometido a consulta de la ciudadanía del 24 al 31 de Agosto de 2022 y no se recibieron comentarios u observaciones para su respectivo ajuste.</t>
  </si>
  <si>
    <t>No aplica</t>
  </si>
  <si>
    <t>ESTADO</t>
  </si>
  <si>
    <t>CULMINADA</t>
  </si>
  <si>
    <t>EJECUTADA CON AVANCE</t>
  </si>
  <si>
    <t>SIN AVANCE</t>
  </si>
  <si>
    <t>64.972 atenciones Locales de Enero a Septiembre de 2022 + 130.346 atenciones regionales de Enero a Septiembre de 2022</t>
  </si>
  <si>
    <t>Capacitaciones a corte de Septiembre de 2022</t>
  </si>
  <si>
    <t xml:space="preserve">Asistieron a las 237 actividades 575  ciudadanos </t>
  </si>
  <si>
    <t>% de Participación</t>
  </si>
  <si>
    <t>Información</t>
  </si>
  <si>
    <t>Elaborar y publicar para consulta de la ciudadanía la caracterización de ciudadanos, usuarios e interesados de la SIC a partir de las bases de datos administradas por la OSCAE.</t>
  </si>
  <si>
    <t>Otros grupos de interés</t>
  </si>
  <si>
    <t>Planeación/Formulación</t>
  </si>
  <si>
    <t>Población en condición de discapacidad</t>
  </si>
  <si>
    <t>* Convocatoria a las instituciones INCI
*Grabación de las mesas de trabajo
* Informe de compromisos adquiridos  desarrolladas con las instituciones.                                                                                                                                                                                                                                                        * Solicitud y retroalimentación de aportes del grupo de valor.</t>
  </si>
  <si>
    <t>Ejecución/Implementación</t>
  </si>
  <si>
    <t>Estructuración y ajuste de herramientas digitales de la estrategia de sensibilización SICEDUCA Jr. dirigida a niños y jóvenes en los temas misionales de la entidad.</t>
  </si>
  <si>
    <t>Estructurar y ajustar  las herramientas digitales de la estrategia de sensibilización SICEDUCA Jr.</t>
  </si>
  <si>
    <t>Consultar a los grupos de valor establecidos en el alcance de la estrategia de sensibilización SICEDUCA Jr. la aplicabilidad de las herramientas digitales a implementar.</t>
  </si>
  <si>
    <t>Implementar la estrategia de sensibilización SICEDUCA Jr.  con las herramientas digitales ajustadas.</t>
  </si>
  <si>
    <t>Solicitar a los grupos de valor incluidos en la estrategia de sensibilización SICEDUCA Jr. la retroalimentación sobre las actividades implementadas.</t>
  </si>
  <si>
    <t xml:space="preserve">Programa de formación a la ciudadanía en temas misionales de la entidad, implementado. </t>
  </si>
  <si>
    <t>Elaborar y publicar para consulta de la ciudadanía y los grupos de valor de la entidad la oferta académica de formación de la entidad para la vigencia 2022 en las modalidades virtual, videoconferencia y presencial.</t>
  </si>
  <si>
    <t>Implementar la oferta académica de formación a los diferentes públicos, en las modalidades virtual, videoconferencia y presencial, incluidos compromisos Conpes y alianzas con Artesanías de Colombia.</t>
  </si>
  <si>
    <t>Divulgar a la ciudadanía y grupos de valor de la SIC los Servicios de Atención al Ciudadano que se prestan en la entidad.</t>
  </si>
  <si>
    <t>Evidencia de la ejecución de la campaña.</t>
  </si>
  <si>
    <t>Grupos étnicos</t>
  </si>
  <si>
    <t>Evaluación</t>
  </si>
  <si>
    <t>Control y evaluación ciudadana</t>
  </si>
  <si>
    <t>Pantallazo de la publicación con las visitas</t>
  </si>
  <si>
    <t xml:space="preserve">Realizar encuestas de seguimiento a la ciudadanía atendida por los programas de la RNPC sobre la percepción y calidad de los servicios recibidos. </t>
  </si>
  <si>
    <t>Consultar a la ciudadanía y recibir de ellos las propuestas de actividades de su interés para formulación del programa de sensibilización en temas de la delegatura para vigencia.</t>
  </si>
  <si>
    <t>Realizar sensibilizaciones en temas misionales de la delegatura dirigidas a los grupos de interés específicos definidos.</t>
  </si>
  <si>
    <t>362 municipios visitados a Diciembre 2022, superando la meta establecida de 300 municipios y 62.068 atenciones</t>
  </si>
  <si>
    <t>Un total de 10 informes generados de Febrero a Noviembre para el seguimiento a las atenciones.</t>
  </si>
  <si>
    <t>441 jornadas y 19.150 asitentes</t>
  </si>
  <si>
    <t>Fecha corte del informe</t>
  </si>
  <si>
    <t xml:space="preserve">                                                                            PLAN DE PARTICIPACION CIUDADANA SIC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</si>
</sst>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 val="singleAccounting"/>
      <sz val="11"/>
      <color rgb="FFFF000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0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vertical="center"/>
    </xf>
    <xf numFmtId="14" fontId="1" fillId="7" borderId="1" xfId="0" applyNumberFormat="1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horizontal="righ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vertical="center"/>
    </xf>
    <xf numFmtId="14" fontId="8" fillId="6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center"/>
    </xf>
    <xf numFmtId="14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49" fontId="9" fillId="0" borderId="1" xfId="1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right" vertical="center"/>
    </xf>
    <xf numFmtId="41" fontId="9" fillId="0" borderId="1" xfId="1" applyFont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14" fontId="8" fillId="6" borderId="1" xfId="0" applyNumberFormat="1" applyFont="1" applyFill="1" applyBorder="1" applyAlignment="1">
      <alignment vertical="center" wrapText="1"/>
    </xf>
    <xf numFmtId="14" fontId="8" fillId="6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14" fontId="7" fillId="6" borderId="1" xfId="0" applyNumberFormat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1" fillId="6" borderId="1" xfId="0" applyNumberFormat="1" applyFont="1" applyFill="1" applyBorder="1" applyAlignment="1">
      <alignment horizontal="center" vertical="center"/>
    </xf>
    <xf numFmtId="41" fontId="8" fillId="6" borderId="1" xfId="1" applyFont="1" applyFill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41" fontId="2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9" fontId="15" fillId="0" borderId="1" xfId="2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9" fontId="15" fillId="0" borderId="1" xfId="2" applyFont="1" applyBorder="1" applyAlignment="1">
      <alignment vertical="center" wrapText="1"/>
    </xf>
    <xf numFmtId="41" fontId="0" fillId="0" borderId="0" xfId="1" applyFont="1" applyAlignment="1">
      <alignment vertical="center"/>
    </xf>
    <xf numFmtId="41" fontId="8" fillId="6" borderId="1" xfId="1" applyFont="1" applyFill="1" applyBorder="1" applyAlignment="1">
      <alignment horizontal="right" vertical="center"/>
    </xf>
    <xf numFmtId="41" fontId="9" fillId="0" borderId="1" xfId="1" applyFont="1" applyBorder="1" applyAlignment="1">
      <alignment vertical="center"/>
    </xf>
    <xf numFmtId="41" fontId="2" fillId="0" borderId="0" xfId="1" applyFont="1" applyBorder="1" applyAlignment="1">
      <alignment horizontal="right" vertical="center"/>
    </xf>
    <xf numFmtId="41" fontId="9" fillId="0" borderId="1" xfId="1" applyFont="1" applyBorder="1" applyAlignment="1">
      <alignment horizontal="right" vertical="center" wrapText="1"/>
    </xf>
    <xf numFmtId="41" fontId="9" fillId="0" borderId="1" xfId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4" fontId="17" fillId="10" borderId="1" xfId="0" applyNumberFormat="1" applyFont="1" applyFill="1" applyBorder="1" applyAlignment="1">
      <alignment horizontal="center" vertical="center" wrapText="1"/>
    </xf>
    <xf numFmtId="9" fontId="18" fillId="0" borderId="1" xfId="2" applyFont="1" applyBorder="1" applyAlignment="1">
      <alignment horizontal="center" vertical="center" wrapText="1"/>
    </xf>
    <xf numFmtId="14" fontId="17" fillId="10" borderId="1" xfId="0" applyNumberFormat="1" applyFont="1" applyFill="1" applyBorder="1" applyAlignment="1">
      <alignment horizontal="right" vertical="center"/>
    </xf>
    <xf numFmtId="9" fontId="9" fillId="0" borderId="0" xfId="2" applyFont="1" applyAlignment="1">
      <alignment vertical="center"/>
    </xf>
    <xf numFmtId="41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right" vertical="center"/>
    </xf>
    <xf numFmtId="9" fontId="9" fillId="0" borderId="1" xfId="2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9" fontId="1" fillId="0" borderId="0" xfId="2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4" fontId="17" fillId="10" borderId="1" xfId="0" applyNumberFormat="1" applyFont="1" applyFill="1" applyBorder="1" applyAlignment="1">
      <alignment horizontal="center" vertical="center"/>
    </xf>
    <xf numFmtId="14" fontId="17" fillId="9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4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41" fontId="9" fillId="0" borderId="0" xfId="1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69"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298718</xdr:colOff>
      <xdr:row>0</xdr:row>
      <xdr:rowOff>33618</xdr:rowOff>
    </xdr:from>
    <xdr:to>
      <xdr:col>1</xdr:col>
      <xdr:colOff>277246</xdr:colOff>
      <xdr:row>0</xdr:row>
      <xdr:rowOff>628475</xdr:rowOff>
    </xdr:to>
    <xdr:pic>
      <xdr:nvPicPr>
        <xdr:cNvPr id="2" name="Imagen 1" descr="Logo SIC">
          <a:extLst>
            <a:ext uri="{FF2B5EF4-FFF2-40B4-BE49-F238E27FC236}">
              <a16:creationId xmlns:a16="http://schemas.microsoft.com/office/drawing/2014/main" id="{6E45075C-795E-4536-B0A6-479CA8CC57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14"/>
        <a:stretch/>
      </xdr:blipFill>
      <xdr:spPr bwMode="auto">
        <a:xfrm>
          <a:off x="298718" y="33618"/>
          <a:ext cx="2474093" cy="586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4622-E0E8-40C1-A43B-49B30C3BE4F7}">
  <sheetPr filterMode="1">
    <tabColor rgb="FFFFC000"/>
  </sheetPr>
  <dimension ref="A1:AC98"/>
  <sheetViews>
    <sheetView tabSelected="1" zoomScale="70" zoomScaleNormal="70" workbookViewId="0">
      <pane ySplit="2" topLeftCell="A5" activePane="bottomLeft" state="frozen"/>
      <selection pane="bottomLeft" activeCell="C12" sqref="C12"/>
    </sheetView>
  </sheetViews>
  <sheetFormatPr baseColWidth="10" defaultColWidth="255.42578125" defaultRowHeight="12.75" outlineLevelCol="1" x14ac:dyDescent="0.2"/>
  <cols>
    <col min="1" max="1" width="37.5703125" style="2" customWidth="1"/>
    <col min="2" max="2" width="15.7109375" style="15" bestFit="1" customWidth="1"/>
    <col min="3" max="3" width="100.42578125" style="4" customWidth="1"/>
    <col min="4" max="4" width="22" style="4" bestFit="1" customWidth="1"/>
    <col min="5" max="5" width="30.5703125" style="4" customWidth="1"/>
    <col min="6" max="6" width="33.42578125" style="16" customWidth="1" outlineLevel="1"/>
    <col min="7" max="7" width="23.28515625" style="16" customWidth="1" outlineLevel="1"/>
    <col min="8" max="8" width="80.7109375" style="16" customWidth="1" outlineLevel="1"/>
    <col min="9" max="9" width="47.7109375" style="16" customWidth="1" outlineLevel="1"/>
    <col min="10" max="10" width="37.7109375" style="17" customWidth="1" outlineLevel="1"/>
    <col min="11" max="11" width="38.28515625" style="17" customWidth="1" outlineLevel="1"/>
    <col min="12" max="12" width="37.85546875" style="16" bestFit="1" customWidth="1" outlineLevel="1"/>
    <col min="13" max="16" width="26.140625" style="3" customWidth="1"/>
    <col min="17" max="17" width="26.140625" style="50" customWidth="1"/>
    <col min="18" max="18" width="26.140625" style="51" customWidth="1"/>
    <col min="19" max="21" width="23.7109375" style="51" customWidth="1"/>
    <col min="22" max="22" width="41.85546875" style="3" customWidth="1"/>
    <col min="23" max="23" width="33.28515625" style="18" customWidth="1"/>
    <col min="24" max="24" width="19.42578125" style="18" bestFit="1" customWidth="1"/>
    <col min="25" max="25" width="27.140625" style="18" bestFit="1" customWidth="1"/>
    <col min="26" max="26" width="26.42578125" style="59" customWidth="1"/>
    <col min="27" max="27" width="39" style="59" customWidth="1"/>
    <col min="28" max="28" width="64" style="57" customWidth="1"/>
    <col min="29" max="16384" width="255.42578125" style="3"/>
  </cols>
  <sheetData>
    <row r="1" spans="1:28" ht="57" customHeight="1" x14ac:dyDescent="0.2">
      <c r="A1" s="88" t="s">
        <v>175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65"/>
      <c r="Y1" s="67">
        <f>+((Y4+Y6+Y7+Y9+Y10+Y12+Y13+Y15+Y17+Y18+Y19+Y21+Y23+Y25+Y27+Y28+Y30+Y31+Y33+Y35+Y36)/21)*100%</f>
        <v>1</v>
      </c>
      <c r="AB1" s="54"/>
    </row>
    <row r="2" spans="1:28" s="15" customFormat="1" ht="87.75" customHeight="1" x14ac:dyDescent="0.2">
      <c r="A2" s="6" t="s">
        <v>124</v>
      </c>
      <c r="B2" s="6" t="s">
        <v>49</v>
      </c>
      <c r="C2" s="6" t="s">
        <v>22</v>
      </c>
      <c r="D2" s="7" t="s">
        <v>20</v>
      </c>
      <c r="E2" s="7" t="s">
        <v>23</v>
      </c>
      <c r="F2" s="10" t="s">
        <v>35</v>
      </c>
      <c r="G2" s="10" t="s">
        <v>34</v>
      </c>
      <c r="H2" s="11" t="s">
        <v>36</v>
      </c>
      <c r="I2" s="1" t="s">
        <v>42</v>
      </c>
      <c r="J2" s="1" t="s">
        <v>43</v>
      </c>
      <c r="K2" s="1" t="s">
        <v>44</v>
      </c>
      <c r="L2" s="12" t="s">
        <v>45</v>
      </c>
      <c r="M2" s="13" t="s">
        <v>60</v>
      </c>
      <c r="N2" s="13" t="s">
        <v>61</v>
      </c>
      <c r="O2" s="13" t="s">
        <v>62</v>
      </c>
      <c r="P2" s="13" t="s">
        <v>63</v>
      </c>
      <c r="Q2" s="14" t="s">
        <v>24</v>
      </c>
      <c r="R2" s="13" t="s">
        <v>25</v>
      </c>
      <c r="S2" s="13" t="s">
        <v>26</v>
      </c>
      <c r="T2" s="13" t="s">
        <v>27</v>
      </c>
      <c r="U2" s="13" t="s">
        <v>123</v>
      </c>
      <c r="V2" s="13" t="s">
        <v>69</v>
      </c>
      <c r="W2" s="41" t="s">
        <v>28</v>
      </c>
      <c r="X2" s="41" t="s">
        <v>139</v>
      </c>
      <c r="Y2" s="41" t="s">
        <v>135</v>
      </c>
      <c r="Z2" s="14" t="s">
        <v>24</v>
      </c>
      <c r="AA2" s="14" t="s">
        <v>123</v>
      </c>
      <c r="AB2" s="56" t="s">
        <v>134</v>
      </c>
    </row>
    <row r="3" spans="1:28" s="2" customFormat="1" ht="25.5" hidden="1" x14ac:dyDescent="0.2">
      <c r="A3" s="5" t="s">
        <v>2</v>
      </c>
      <c r="B3" s="8">
        <v>1</v>
      </c>
      <c r="C3" s="5" t="s">
        <v>3</v>
      </c>
      <c r="D3" s="5" t="s">
        <v>21</v>
      </c>
      <c r="E3" s="5" t="s">
        <v>130</v>
      </c>
      <c r="F3" s="9"/>
      <c r="G3" s="9"/>
      <c r="H3" s="9" t="str">
        <f t="shared" ref="H3" si="0">IF(ISBLANK(G3),"",IF(G3="N/A","NO APLICA PC","SI APLICA PC"))</f>
        <v/>
      </c>
      <c r="I3" s="9"/>
      <c r="J3" s="9"/>
      <c r="K3" s="9"/>
      <c r="L3" s="9"/>
      <c r="M3" s="9"/>
      <c r="N3" s="9"/>
      <c r="O3" s="9"/>
      <c r="P3" s="9"/>
      <c r="Q3" s="46"/>
      <c r="R3" s="46"/>
      <c r="S3" s="46"/>
      <c r="T3" s="46"/>
      <c r="U3" s="46"/>
      <c r="V3" s="9"/>
      <c r="W3" s="9"/>
      <c r="X3" s="9"/>
      <c r="Y3" s="9"/>
      <c r="Z3" s="9"/>
      <c r="AA3" s="9"/>
      <c r="AB3" s="9"/>
    </row>
    <row r="4" spans="1:28" s="28" customFormat="1" ht="42.75" hidden="1" x14ac:dyDescent="0.2">
      <c r="A4" s="29" t="s">
        <v>2</v>
      </c>
      <c r="B4" s="25" t="s">
        <v>8</v>
      </c>
      <c r="C4" s="24" t="s">
        <v>95</v>
      </c>
      <c r="D4" s="24" t="s">
        <v>33</v>
      </c>
      <c r="E4" s="24" t="s">
        <v>130</v>
      </c>
      <c r="F4" s="26" t="s">
        <v>6</v>
      </c>
      <c r="G4" s="26" t="s">
        <v>147</v>
      </c>
      <c r="H4" s="24" t="s">
        <v>148</v>
      </c>
      <c r="I4" s="24" t="s">
        <v>37</v>
      </c>
      <c r="J4" s="24" t="s">
        <v>39</v>
      </c>
      <c r="K4" s="24" t="s">
        <v>41</v>
      </c>
      <c r="L4" s="24" t="s">
        <v>0</v>
      </c>
      <c r="M4" s="24" t="s">
        <v>50</v>
      </c>
      <c r="N4" s="24" t="s">
        <v>149</v>
      </c>
      <c r="O4" s="24" t="s">
        <v>59</v>
      </c>
      <c r="P4" s="26" t="s">
        <v>0</v>
      </c>
      <c r="Q4" s="25">
        <v>1</v>
      </c>
      <c r="R4" s="25" t="s">
        <v>53</v>
      </c>
      <c r="S4" s="25" t="s">
        <v>55</v>
      </c>
      <c r="T4" s="25" t="s">
        <v>30</v>
      </c>
      <c r="U4" s="25">
        <v>0</v>
      </c>
      <c r="V4" s="24" t="s">
        <v>94</v>
      </c>
      <c r="W4" s="27">
        <v>44804</v>
      </c>
      <c r="X4" s="66" t="s">
        <v>140</v>
      </c>
      <c r="Y4" s="58">
        <v>1</v>
      </c>
      <c r="Z4" s="63">
        <v>1</v>
      </c>
      <c r="AA4" s="27" t="s">
        <v>0</v>
      </c>
      <c r="AB4" s="27" t="s">
        <v>105</v>
      </c>
    </row>
    <row r="5" spans="1:28" s="23" customFormat="1" ht="30" x14ac:dyDescent="0.2">
      <c r="A5" s="19" t="s">
        <v>1</v>
      </c>
      <c r="B5" s="20">
        <v>1</v>
      </c>
      <c r="C5" s="19" t="s">
        <v>96</v>
      </c>
      <c r="D5" s="19" t="s">
        <v>21</v>
      </c>
      <c r="E5" s="19" t="s">
        <v>130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47"/>
      <c r="R5" s="37"/>
      <c r="S5" s="37"/>
      <c r="T5" s="37"/>
      <c r="U5" s="47"/>
      <c r="V5" s="21"/>
      <c r="W5" s="22"/>
      <c r="X5" s="22"/>
      <c r="Y5" s="22"/>
      <c r="Z5" s="22"/>
      <c r="AA5" s="22"/>
      <c r="AB5" s="22"/>
    </row>
    <row r="6" spans="1:28" s="28" customFormat="1" ht="85.5" x14ac:dyDescent="0.2">
      <c r="A6" s="29" t="s">
        <v>1</v>
      </c>
      <c r="B6" s="25" t="s">
        <v>8</v>
      </c>
      <c r="C6" s="30" t="s">
        <v>102</v>
      </c>
      <c r="D6" s="30" t="s">
        <v>33</v>
      </c>
      <c r="E6" s="30" t="s">
        <v>130</v>
      </c>
      <c r="F6" s="26" t="s">
        <v>150</v>
      </c>
      <c r="G6" s="26" t="s">
        <v>32</v>
      </c>
      <c r="H6" s="31" t="s">
        <v>68</v>
      </c>
      <c r="I6" s="31" t="s">
        <v>37</v>
      </c>
      <c r="J6" s="31" t="s">
        <v>38</v>
      </c>
      <c r="K6" s="31" t="s">
        <v>39</v>
      </c>
      <c r="L6" s="26" t="s">
        <v>47</v>
      </c>
      <c r="M6" s="31" t="s">
        <v>151</v>
      </c>
      <c r="N6" s="31" t="s">
        <v>51</v>
      </c>
      <c r="O6" s="31" t="s">
        <v>0</v>
      </c>
      <c r="P6" s="31" t="s">
        <v>0</v>
      </c>
      <c r="Q6" s="25">
        <v>1</v>
      </c>
      <c r="R6" s="39" t="s">
        <v>58</v>
      </c>
      <c r="S6" s="39" t="s">
        <v>66</v>
      </c>
      <c r="T6" s="39" t="s">
        <v>65</v>
      </c>
      <c r="U6" s="25" t="s">
        <v>64</v>
      </c>
      <c r="V6" s="32" t="s">
        <v>152</v>
      </c>
      <c r="W6" s="33">
        <v>44620</v>
      </c>
      <c r="X6" s="66" t="s">
        <v>140</v>
      </c>
      <c r="Y6" s="58">
        <v>1</v>
      </c>
      <c r="Z6" s="33" t="s">
        <v>138</v>
      </c>
      <c r="AA6" s="33" t="s">
        <v>138</v>
      </c>
      <c r="AB6" s="33" t="s">
        <v>105</v>
      </c>
    </row>
    <row r="7" spans="1:28" s="28" customFormat="1" ht="42.75" x14ac:dyDescent="0.2">
      <c r="A7" s="29" t="s">
        <v>1</v>
      </c>
      <c r="B7" s="25" t="s">
        <v>9</v>
      </c>
      <c r="C7" s="30" t="s">
        <v>103</v>
      </c>
      <c r="D7" s="30" t="s">
        <v>33</v>
      </c>
      <c r="E7" s="30" t="s">
        <v>130</v>
      </c>
      <c r="F7" s="26" t="s">
        <v>153</v>
      </c>
      <c r="G7" s="26" t="s">
        <v>32</v>
      </c>
      <c r="H7" s="31" t="s">
        <v>70</v>
      </c>
      <c r="I7" s="26" t="s">
        <v>40</v>
      </c>
      <c r="J7" s="31" t="s">
        <v>41</v>
      </c>
      <c r="K7" s="26" t="s">
        <v>0</v>
      </c>
      <c r="L7" s="26" t="s">
        <v>48</v>
      </c>
      <c r="M7" s="31" t="s">
        <v>151</v>
      </c>
      <c r="N7" s="31" t="s">
        <v>51</v>
      </c>
      <c r="O7" s="31" t="s">
        <v>0</v>
      </c>
      <c r="P7" s="31" t="s">
        <v>0</v>
      </c>
      <c r="Q7" s="48" t="s">
        <v>64</v>
      </c>
      <c r="R7" s="39" t="s">
        <v>58</v>
      </c>
      <c r="S7" s="39" t="s">
        <v>66</v>
      </c>
      <c r="T7" s="39" t="s">
        <v>65</v>
      </c>
      <c r="U7" s="48" t="s">
        <v>64</v>
      </c>
      <c r="V7" s="34" t="s">
        <v>108</v>
      </c>
      <c r="W7" s="33">
        <v>44895</v>
      </c>
      <c r="X7" s="66" t="s">
        <v>140</v>
      </c>
      <c r="Y7" s="58">
        <v>1</v>
      </c>
      <c r="Z7" s="64">
        <v>23</v>
      </c>
      <c r="AA7" s="64">
        <v>304</v>
      </c>
      <c r="AB7" s="64" t="s">
        <v>105</v>
      </c>
    </row>
    <row r="8" spans="1:28" s="23" customFormat="1" ht="30" x14ac:dyDescent="0.2">
      <c r="A8" s="19" t="s">
        <v>1</v>
      </c>
      <c r="B8" s="20">
        <v>2</v>
      </c>
      <c r="C8" s="19" t="s">
        <v>154</v>
      </c>
      <c r="D8" s="19" t="s">
        <v>21</v>
      </c>
      <c r="E8" s="19" t="s">
        <v>130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47"/>
      <c r="R8" s="37"/>
      <c r="S8" s="37"/>
      <c r="T8" s="37"/>
      <c r="U8" s="47"/>
      <c r="V8" s="21"/>
      <c r="W8" s="22"/>
      <c r="X8" s="22"/>
      <c r="Y8" s="22"/>
      <c r="Z8" s="22"/>
      <c r="AA8" s="22"/>
      <c r="AB8" s="22"/>
    </row>
    <row r="9" spans="1:28" s="28" customFormat="1" ht="57" x14ac:dyDescent="0.2">
      <c r="A9" s="29" t="s">
        <v>1</v>
      </c>
      <c r="B9" s="25" t="s">
        <v>11</v>
      </c>
      <c r="C9" s="24" t="s">
        <v>155</v>
      </c>
      <c r="D9" s="24" t="s">
        <v>33</v>
      </c>
      <c r="E9" s="24" t="s">
        <v>130</v>
      </c>
      <c r="F9" s="26" t="s">
        <v>150</v>
      </c>
      <c r="G9" s="26" t="s">
        <v>32</v>
      </c>
      <c r="H9" s="24" t="s">
        <v>156</v>
      </c>
      <c r="I9" s="31" t="s">
        <v>37</v>
      </c>
      <c r="J9" s="31" t="s">
        <v>38</v>
      </c>
      <c r="K9" s="26" t="s">
        <v>0</v>
      </c>
      <c r="L9" s="26" t="s">
        <v>48</v>
      </c>
      <c r="M9" s="26" t="s">
        <v>52</v>
      </c>
      <c r="N9" s="31" t="s">
        <v>149</v>
      </c>
      <c r="O9" s="31" t="s">
        <v>0</v>
      </c>
      <c r="P9" s="31" t="s">
        <v>0</v>
      </c>
      <c r="Q9" s="25">
        <v>1</v>
      </c>
      <c r="R9" s="39" t="s">
        <v>58</v>
      </c>
      <c r="S9" s="39" t="s">
        <v>66</v>
      </c>
      <c r="T9" s="39" t="s">
        <v>65</v>
      </c>
      <c r="U9" s="25" t="s">
        <v>64</v>
      </c>
      <c r="V9" s="31" t="s">
        <v>72</v>
      </c>
      <c r="W9" s="33">
        <v>44771</v>
      </c>
      <c r="X9" s="66" t="s">
        <v>140</v>
      </c>
      <c r="Y9" s="58">
        <v>1</v>
      </c>
      <c r="Z9" s="33" t="s">
        <v>138</v>
      </c>
      <c r="AA9" s="33" t="s">
        <v>138</v>
      </c>
      <c r="AB9" s="33" t="s">
        <v>105</v>
      </c>
    </row>
    <row r="10" spans="1:28" s="28" customFormat="1" ht="42.75" x14ac:dyDescent="0.2">
      <c r="A10" s="29" t="s">
        <v>1</v>
      </c>
      <c r="B10" s="25" t="s">
        <v>12</v>
      </c>
      <c r="C10" s="24" t="s">
        <v>157</v>
      </c>
      <c r="D10" s="24" t="s">
        <v>33</v>
      </c>
      <c r="E10" s="24" t="s">
        <v>130</v>
      </c>
      <c r="F10" s="26" t="s">
        <v>153</v>
      </c>
      <c r="G10" s="26" t="s">
        <v>32</v>
      </c>
      <c r="H10" s="31" t="s">
        <v>158</v>
      </c>
      <c r="I10" s="26" t="s">
        <v>40</v>
      </c>
      <c r="J10" s="31" t="s">
        <v>41</v>
      </c>
      <c r="K10" s="26" t="s">
        <v>0</v>
      </c>
      <c r="L10" s="26" t="s">
        <v>48</v>
      </c>
      <c r="M10" s="26" t="s">
        <v>52</v>
      </c>
      <c r="N10" s="31" t="s">
        <v>149</v>
      </c>
      <c r="O10" s="31" t="s">
        <v>0</v>
      </c>
      <c r="P10" s="31" t="s">
        <v>0</v>
      </c>
      <c r="Q10" s="48" t="s">
        <v>64</v>
      </c>
      <c r="R10" s="39" t="s">
        <v>58</v>
      </c>
      <c r="S10" s="39" t="s">
        <v>66</v>
      </c>
      <c r="T10" s="39" t="s">
        <v>65</v>
      </c>
      <c r="U10" s="48" t="s">
        <v>64</v>
      </c>
      <c r="V10" s="34" t="s">
        <v>73</v>
      </c>
      <c r="W10" s="33">
        <v>44895</v>
      </c>
      <c r="X10" s="66" t="s">
        <v>140</v>
      </c>
      <c r="Y10" s="58">
        <v>1</v>
      </c>
      <c r="Z10" s="64">
        <v>120</v>
      </c>
      <c r="AA10" s="64">
        <v>4305</v>
      </c>
      <c r="AB10" s="33" t="s">
        <v>105</v>
      </c>
    </row>
    <row r="11" spans="1:28" s="23" customFormat="1" ht="15" x14ac:dyDescent="0.2">
      <c r="A11" s="19" t="s">
        <v>1</v>
      </c>
      <c r="B11" s="20">
        <v>3</v>
      </c>
      <c r="C11" s="19" t="s">
        <v>159</v>
      </c>
      <c r="D11" s="19" t="s">
        <v>21</v>
      </c>
      <c r="E11" s="19" t="s">
        <v>130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47"/>
      <c r="R11" s="37"/>
      <c r="S11" s="37"/>
      <c r="T11" s="37"/>
      <c r="U11" s="47"/>
      <c r="V11" s="21"/>
      <c r="W11" s="22"/>
      <c r="X11" s="22"/>
      <c r="Y11" s="22"/>
      <c r="Z11" s="22"/>
      <c r="AA11" s="22"/>
      <c r="AB11" s="22"/>
    </row>
    <row r="12" spans="1:28" s="28" customFormat="1" ht="42.75" x14ac:dyDescent="0.2">
      <c r="A12" s="29" t="s">
        <v>1</v>
      </c>
      <c r="B12" s="25" t="s">
        <v>15</v>
      </c>
      <c r="C12" s="30" t="s">
        <v>111</v>
      </c>
      <c r="D12" s="30" t="s">
        <v>33</v>
      </c>
      <c r="E12" s="30" t="s">
        <v>130</v>
      </c>
      <c r="F12" s="26" t="s">
        <v>150</v>
      </c>
      <c r="G12" s="26" t="s">
        <v>147</v>
      </c>
      <c r="H12" s="31" t="s">
        <v>160</v>
      </c>
      <c r="I12" s="31" t="s">
        <v>38</v>
      </c>
      <c r="J12" s="26" t="s">
        <v>0</v>
      </c>
      <c r="K12" s="26" t="s">
        <v>0</v>
      </c>
      <c r="L12" s="26" t="s">
        <v>47</v>
      </c>
      <c r="M12" s="26" t="s">
        <v>50</v>
      </c>
      <c r="N12" s="26" t="s">
        <v>0</v>
      </c>
      <c r="O12" s="31" t="s">
        <v>0</v>
      </c>
      <c r="P12" s="31" t="s">
        <v>0</v>
      </c>
      <c r="Q12" s="25">
        <v>1</v>
      </c>
      <c r="R12" s="39" t="s">
        <v>58</v>
      </c>
      <c r="S12" s="39" t="s">
        <v>66</v>
      </c>
      <c r="T12" s="39" t="s">
        <v>65</v>
      </c>
      <c r="U12" s="25" t="s">
        <v>64</v>
      </c>
      <c r="V12" s="31" t="s">
        <v>74</v>
      </c>
      <c r="W12" s="33">
        <v>44620</v>
      </c>
      <c r="X12" s="66" t="s">
        <v>140</v>
      </c>
      <c r="Y12" s="58">
        <v>1</v>
      </c>
      <c r="Z12" s="33" t="s">
        <v>138</v>
      </c>
      <c r="AA12" s="33" t="s">
        <v>138</v>
      </c>
      <c r="AB12" s="33"/>
    </row>
    <row r="13" spans="1:28" s="28" customFormat="1" ht="71.25" x14ac:dyDescent="0.2">
      <c r="A13" s="29" t="s">
        <v>1</v>
      </c>
      <c r="B13" s="25" t="s">
        <v>16</v>
      </c>
      <c r="C13" s="30" t="s">
        <v>161</v>
      </c>
      <c r="D13" s="30" t="s">
        <v>33</v>
      </c>
      <c r="E13" s="30" t="s">
        <v>130</v>
      </c>
      <c r="F13" s="26" t="s">
        <v>153</v>
      </c>
      <c r="G13" s="26" t="s">
        <v>32</v>
      </c>
      <c r="H13" s="31" t="s">
        <v>71</v>
      </c>
      <c r="I13" s="26" t="s">
        <v>40</v>
      </c>
      <c r="J13" s="26" t="s">
        <v>0</v>
      </c>
      <c r="K13" s="26" t="s">
        <v>0</v>
      </c>
      <c r="L13" s="26" t="s">
        <v>48</v>
      </c>
      <c r="M13" s="26" t="s">
        <v>50</v>
      </c>
      <c r="N13" s="26" t="s">
        <v>0</v>
      </c>
      <c r="O13" s="31" t="s">
        <v>0</v>
      </c>
      <c r="P13" s="31" t="s">
        <v>0</v>
      </c>
      <c r="Q13" s="48" t="s">
        <v>64</v>
      </c>
      <c r="R13" s="39" t="s">
        <v>58</v>
      </c>
      <c r="S13" s="39" t="s">
        <v>66</v>
      </c>
      <c r="T13" s="39" t="s">
        <v>65</v>
      </c>
      <c r="U13" s="48" t="s">
        <v>64</v>
      </c>
      <c r="V13" s="34" t="s">
        <v>109</v>
      </c>
      <c r="W13" s="33">
        <v>44895</v>
      </c>
      <c r="X13" s="66" t="s">
        <v>140</v>
      </c>
      <c r="Y13" s="58">
        <v>1</v>
      </c>
      <c r="Z13" s="64">
        <v>441</v>
      </c>
      <c r="AA13" s="64">
        <v>19150</v>
      </c>
      <c r="AB13" s="33" t="s">
        <v>173</v>
      </c>
    </row>
    <row r="14" spans="1:28" s="23" customFormat="1" ht="30" hidden="1" x14ac:dyDescent="0.2">
      <c r="A14" s="19" t="s">
        <v>2</v>
      </c>
      <c r="B14" s="20">
        <v>2</v>
      </c>
      <c r="C14" s="19" t="s">
        <v>112</v>
      </c>
      <c r="D14" s="19" t="s">
        <v>21</v>
      </c>
      <c r="E14" s="19" t="s">
        <v>130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37"/>
      <c r="R14" s="37"/>
      <c r="S14" s="37"/>
      <c r="T14" s="37"/>
      <c r="U14" s="37"/>
      <c r="V14" s="21"/>
      <c r="W14" s="22"/>
      <c r="X14" s="22"/>
      <c r="Y14" s="22"/>
      <c r="Z14" s="22"/>
      <c r="AA14" s="22"/>
      <c r="AB14" s="22"/>
    </row>
    <row r="15" spans="1:28" s="28" customFormat="1" ht="30" hidden="1" x14ac:dyDescent="0.2">
      <c r="A15" s="29" t="s">
        <v>2</v>
      </c>
      <c r="B15" s="25" t="s">
        <v>11</v>
      </c>
      <c r="C15" s="24" t="s">
        <v>128</v>
      </c>
      <c r="D15" s="24" t="s">
        <v>33</v>
      </c>
      <c r="E15" s="24" t="s">
        <v>130</v>
      </c>
      <c r="F15" s="26" t="s">
        <v>153</v>
      </c>
      <c r="G15" s="26" t="s">
        <v>147</v>
      </c>
      <c r="H15" s="31" t="s">
        <v>162</v>
      </c>
      <c r="I15" s="31" t="s">
        <v>41</v>
      </c>
      <c r="J15" s="26" t="s">
        <v>0</v>
      </c>
      <c r="K15" s="26" t="s">
        <v>0</v>
      </c>
      <c r="L15" s="26" t="s">
        <v>0</v>
      </c>
      <c r="M15" s="26" t="s">
        <v>50</v>
      </c>
      <c r="N15" s="26" t="s">
        <v>59</v>
      </c>
      <c r="O15" s="26" t="s">
        <v>0</v>
      </c>
      <c r="P15" s="26" t="s">
        <v>0</v>
      </c>
      <c r="Q15" s="39" t="s">
        <v>64</v>
      </c>
      <c r="R15" s="39" t="s">
        <v>58</v>
      </c>
      <c r="S15" s="49" t="s">
        <v>67</v>
      </c>
      <c r="T15" s="39" t="s">
        <v>65</v>
      </c>
      <c r="U15" s="39" t="s">
        <v>0</v>
      </c>
      <c r="V15" s="26" t="s">
        <v>163</v>
      </c>
      <c r="W15" s="33">
        <v>44895</v>
      </c>
      <c r="X15" s="66" t="s">
        <v>140</v>
      </c>
      <c r="Y15" s="58">
        <v>1</v>
      </c>
      <c r="Z15" s="27" t="s">
        <v>138</v>
      </c>
      <c r="AA15" s="27" t="s">
        <v>138</v>
      </c>
      <c r="AB15" s="33" t="s">
        <v>105</v>
      </c>
    </row>
    <row r="16" spans="1:28" s="23" customFormat="1" ht="45" hidden="1" x14ac:dyDescent="0.2">
      <c r="A16" s="19" t="s">
        <v>125</v>
      </c>
      <c r="B16" s="20">
        <v>1</v>
      </c>
      <c r="C16" s="35" t="s">
        <v>77</v>
      </c>
      <c r="D16" s="19" t="s">
        <v>105</v>
      </c>
      <c r="E16" s="19" t="s">
        <v>105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47"/>
      <c r="R16" s="37"/>
      <c r="S16" s="37"/>
      <c r="T16" s="37"/>
      <c r="U16" s="47"/>
      <c r="V16" s="21"/>
      <c r="W16" s="22"/>
      <c r="X16" s="22"/>
      <c r="Y16" s="22"/>
      <c r="Z16" s="60"/>
      <c r="AA16" s="60"/>
      <c r="AB16" s="22"/>
    </row>
    <row r="17" spans="1:29" s="28" customFormat="1" ht="71.25" hidden="1" x14ac:dyDescent="0.2">
      <c r="A17" s="29" t="s">
        <v>125</v>
      </c>
      <c r="B17" s="25" t="s">
        <v>8</v>
      </c>
      <c r="C17" s="24" t="s">
        <v>129</v>
      </c>
      <c r="D17" s="24" t="s">
        <v>104</v>
      </c>
      <c r="E17" s="24" t="s">
        <v>105</v>
      </c>
      <c r="F17" s="26" t="s">
        <v>150</v>
      </c>
      <c r="G17" s="26" t="s">
        <v>32</v>
      </c>
      <c r="H17" s="31" t="s">
        <v>110</v>
      </c>
      <c r="I17" s="31" t="s">
        <v>37</v>
      </c>
      <c r="J17" s="31" t="s">
        <v>38</v>
      </c>
      <c r="K17" s="31" t="s">
        <v>0</v>
      </c>
      <c r="L17" s="26" t="s">
        <v>48</v>
      </c>
      <c r="M17" s="26" t="s">
        <v>164</v>
      </c>
      <c r="N17" s="26" t="s">
        <v>0</v>
      </c>
      <c r="O17" s="26" t="s">
        <v>0</v>
      </c>
      <c r="P17" s="26" t="s">
        <v>0</v>
      </c>
      <c r="Q17" s="25">
        <v>8</v>
      </c>
      <c r="R17" s="39" t="s">
        <v>53</v>
      </c>
      <c r="S17" s="39" t="s">
        <v>66</v>
      </c>
      <c r="T17" s="39" t="s">
        <v>65</v>
      </c>
      <c r="U17" s="25" t="s">
        <v>64</v>
      </c>
      <c r="V17" s="31" t="s">
        <v>78</v>
      </c>
      <c r="W17" s="26">
        <v>44848</v>
      </c>
      <c r="X17" s="66" t="s">
        <v>140</v>
      </c>
      <c r="Y17" s="58">
        <v>1</v>
      </c>
      <c r="Z17" s="61">
        <v>17</v>
      </c>
      <c r="AA17" s="61">
        <v>556</v>
      </c>
      <c r="AB17" s="31" t="s">
        <v>136</v>
      </c>
    </row>
    <row r="18" spans="1:29" s="28" customFormat="1" ht="57" hidden="1" x14ac:dyDescent="0.2">
      <c r="A18" s="29" t="s">
        <v>125</v>
      </c>
      <c r="B18" s="25" t="s">
        <v>9</v>
      </c>
      <c r="C18" s="24" t="s">
        <v>126</v>
      </c>
      <c r="D18" s="24" t="s">
        <v>104</v>
      </c>
      <c r="E18" s="24" t="s">
        <v>105</v>
      </c>
      <c r="F18" s="26" t="s">
        <v>153</v>
      </c>
      <c r="G18" s="26" t="s">
        <v>32</v>
      </c>
      <c r="H18" s="31" t="s">
        <v>79</v>
      </c>
      <c r="I18" s="31" t="s">
        <v>37</v>
      </c>
      <c r="J18" s="31" t="s">
        <v>38</v>
      </c>
      <c r="K18" s="31" t="s">
        <v>0</v>
      </c>
      <c r="L18" s="26" t="s">
        <v>48</v>
      </c>
      <c r="M18" s="26" t="s">
        <v>164</v>
      </c>
      <c r="N18" s="26" t="s">
        <v>0</v>
      </c>
      <c r="O18" s="26" t="s">
        <v>0</v>
      </c>
      <c r="P18" s="26" t="s">
        <v>0</v>
      </c>
      <c r="Q18" s="25">
        <v>8</v>
      </c>
      <c r="R18" s="39" t="s">
        <v>53</v>
      </c>
      <c r="S18" s="39" t="s">
        <v>31</v>
      </c>
      <c r="T18" s="39" t="s">
        <v>31</v>
      </c>
      <c r="U18" s="25" t="s">
        <v>64</v>
      </c>
      <c r="V18" s="26" t="s">
        <v>76</v>
      </c>
      <c r="W18" s="26">
        <v>44848</v>
      </c>
      <c r="X18" s="66" t="s">
        <v>140</v>
      </c>
      <c r="Y18" s="58">
        <v>1</v>
      </c>
      <c r="Z18" s="61" t="s">
        <v>105</v>
      </c>
      <c r="AA18" s="61" t="s">
        <v>105</v>
      </c>
      <c r="AB18" s="61" t="s">
        <v>105</v>
      </c>
    </row>
    <row r="19" spans="1:29" s="28" customFormat="1" ht="45" hidden="1" x14ac:dyDescent="0.2">
      <c r="A19" s="29" t="s">
        <v>125</v>
      </c>
      <c r="B19" s="25" t="s">
        <v>10</v>
      </c>
      <c r="C19" s="24" t="s">
        <v>127</v>
      </c>
      <c r="D19" s="24" t="s">
        <v>104</v>
      </c>
      <c r="E19" s="24" t="s">
        <v>105</v>
      </c>
      <c r="F19" s="26" t="s">
        <v>165</v>
      </c>
      <c r="G19" s="31" t="s">
        <v>166</v>
      </c>
      <c r="H19" s="31" t="s">
        <v>75</v>
      </c>
      <c r="I19" s="31" t="s">
        <v>39</v>
      </c>
      <c r="J19" s="31" t="s">
        <v>40</v>
      </c>
      <c r="K19" s="31" t="s">
        <v>0</v>
      </c>
      <c r="L19" s="26" t="s">
        <v>48</v>
      </c>
      <c r="M19" s="26" t="s">
        <v>164</v>
      </c>
      <c r="N19" s="26" t="s">
        <v>0</v>
      </c>
      <c r="O19" s="26" t="s">
        <v>0</v>
      </c>
      <c r="P19" s="26" t="s">
        <v>0</v>
      </c>
      <c r="Q19" s="25">
        <v>8</v>
      </c>
      <c r="R19" s="39" t="s">
        <v>53</v>
      </c>
      <c r="S19" s="39" t="s">
        <v>31</v>
      </c>
      <c r="T19" s="39" t="s">
        <v>31</v>
      </c>
      <c r="U19" s="25" t="s">
        <v>64</v>
      </c>
      <c r="V19" s="26" t="s">
        <v>76</v>
      </c>
      <c r="W19" s="26">
        <v>44848</v>
      </c>
      <c r="X19" s="66" t="s">
        <v>140</v>
      </c>
      <c r="Y19" s="58">
        <v>1</v>
      </c>
      <c r="Z19" s="61" t="s">
        <v>105</v>
      </c>
      <c r="AA19" s="61" t="s">
        <v>105</v>
      </c>
      <c r="AB19" s="61" t="s">
        <v>105</v>
      </c>
    </row>
    <row r="20" spans="1:29" s="23" customFormat="1" ht="45" hidden="1" x14ac:dyDescent="0.2">
      <c r="A20" s="19" t="s">
        <v>4</v>
      </c>
      <c r="B20" s="20">
        <v>1</v>
      </c>
      <c r="C20" s="19" t="s">
        <v>97</v>
      </c>
      <c r="D20" s="19" t="s">
        <v>21</v>
      </c>
      <c r="E20" s="19" t="s">
        <v>130</v>
      </c>
      <c r="F20" s="21"/>
      <c r="G20" s="21"/>
      <c r="H20" s="36"/>
      <c r="I20" s="36"/>
      <c r="J20" s="21"/>
      <c r="K20" s="21"/>
      <c r="L20" s="21"/>
      <c r="M20" s="21"/>
      <c r="N20" s="21"/>
      <c r="O20" s="21"/>
      <c r="P20" s="21"/>
      <c r="Q20" s="47"/>
      <c r="R20" s="37"/>
      <c r="S20" s="37"/>
      <c r="T20" s="37"/>
      <c r="U20" s="47"/>
      <c r="V20" s="36"/>
      <c r="W20" s="22"/>
      <c r="X20" s="22"/>
      <c r="Y20" s="22"/>
      <c r="Z20" s="22"/>
      <c r="AA20" s="22"/>
      <c r="AB20" s="22"/>
    </row>
    <row r="21" spans="1:29" s="28" customFormat="1" ht="45" hidden="1" x14ac:dyDescent="0.2">
      <c r="A21" s="29" t="s">
        <v>4</v>
      </c>
      <c r="B21" s="25" t="s">
        <v>8</v>
      </c>
      <c r="C21" s="24" t="s">
        <v>98</v>
      </c>
      <c r="D21" s="24" t="s">
        <v>33</v>
      </c>
      <c r="E21" s="24" t="s">
        <v>130</v>
      </c>
      <c r="F21" s="26" t="s">
        <v>153</v>
      </c>
      <c r="G21" s="26" t="s">
        <v>147</v>
      </c>
      <c r="H21" s="38" t="s">
        <v>80</v>
      </c>
      <c r="I21" s="31" t="s">
        <v>37</v>
      </c>
      <c r="J21" s="39" t="s">
        <v>0</v>
      </c>
      <c r="K21" s="26" t="s">
        <v>0</v>
      </c>
      <c r="L21" s="26" t="s">
        <v>0</v>
      </c>
      <c r="M21" s="26" t="s">
        <v>149</v>
      </c>
      <c r="N21" s="26" t="s">
        <v>0</v>
      </c>
      <c r="O21" s="26" t="s">
        <v>0</v>
      </c>
      <c r="P21" s="26" t="s">
        <v>0</v>
      </c>
      <c r="Q21" s="52">
        <v>3000</v>
      </c>
      <c r="R21" s="39" t="s">
        <v>29</v>
      </c>
      <c r="S21" s="39" t="s">
        <v>31</v>
      </c>
      <c r="T21" s="39" t="s">
        <v>31</v>
      </c>
      <c r="U21" s="52">
        <v>2</v>
      </c>
      <c r="V21" s="31" t="s">
        <v>83</v>
      </c>
      <c r="W21" s="26">
        <v>44910</v>
      </c>
      <c r="X21" s="55" t="s">
        <v>140</v>
      </c>
      <c r="Y21" s="58">
        <v>1</v>
      </c>
      <c r="Z21" s="61">
        <f>2645</f>
        <v>2645</v>
      </c>
      <c r="AA21" s="26" t="s">
        <v>105</v>
      </c>
      <c r="AB21" s="26" t="s">
        <v>105</v>
      </c>
      <c r="AC21" s="69"/>
    </row>
    <row r="22" spans="1:29" s="23" customFormat="1" ht="45" hidden="1" x14ac:dyDescent="0.2">
      <c r="A22" s="19" t="s">
        <v>4</v>
      </c>
      <c r="B22" s="20">
        <v>2</v>
      </c>
      <c r="C22" s="19" t="s">
        <v>107</v>
      </c>
      <c r="D22" s="19" t="s">
        <v>21</v>
      </c>
      <c r="E22" s="19" t="s">
        <v>130</v>
      </c>
      <c r="F22" s="21"/>
      <c r="G22" s="21"/>
      <c r="H22" s="40"/>
      <c r="I22" s="36"/>
      <c r="J22" s="37"/>
      <c r="K22" s="21"/>
      <c r="L22" s="21"/>
      <c r="M22" s="21"/>
      <c r="N22" s="21"/>
      <c r="O22" s="21"/>
      <c r="P22" s="21"/>
      <c r="Q22" s="47"/>
      <c r="R22" s="37"/>
      <c r="S22" s="37"/>
      <c r="T22" s="37"/>
      <c r="U22" s="47"/>
      <c r="V22" s="36"/>
      <c r="W22" s="22"/>
      <c r="X22" s="22"/>
      <c r="Y22" s="22"/>
      <c r="Z22" s="22"/>
      <c r="AA22" s="22"/>
      <c r="AB22" s="22"/>
    </row>
    <row r="23" spans="1:29" s="28" customFormat="1" ht="45" hidden="1" x14ac:dyDescent="0.2">
      <c r="A23" s="29" t="s">
        <v>4</v>
      </c>
      <c r="B23" s="25" t="s">
        <v>11</v>
      </c>
      <c r="C23" s="24" t="s">
        <v>106</v>
      </c>
      <c r="D23" s="24" t="s">
        <v>33</v>
      </c>
      <c r="E23" s="24" t="s">
        <v>130</v>
      </c>
      <c r="F23" s="26" t="s">
        <v>153</v>
      </c>
      <c r="G23" s="26" t="s">
        <v>147</v>
      </c>
      <c r="H23" s="38" t="s">
        <v>81</v>
      </c>
      <c r="I23" s="31" t="s">
        <v>37</v>
      </c>
      <c r="J23" s="39" t="s">
        <v>0</v>
      </c>
      <c r="K23" s="26" t="s">
        <v>0</v>
      </c>
      <c r="L23" s="26" t="s">
        <v>0</v>
      </c>
      <c r="M23" s="26" t="s">
        <v>50</v>
      </c>
      <c r="N23" s="26" t="s">
        <v>0</v>
      </c>
      <c r="O23" s="26" t="s">
        <v>0</v>
      </c>
      <c r="P23" s="26" t="s">
        <v>0</v>
      </c>
      <c r="Q23" s="52">
        <v>189786</v>
      </c>
      <c r="R23" s="39" t="s">
        <v>29</v>
      </c>
      <c r="S23" s="39" t="s">
        <v>31</v>
      </c>
      <c r="T23" s="39" t="s">
        <v>31</v>
      </c>
      <c r="U23" s="52">
        <v>189786</v>
      </c>
      <c r="V23" s="31" t="s">
        <v>84</v>
      </c>
      <c r="W23" s="26">
        <v>44910</v>
      </c>
      <c r="X23" s="55" t="s">
        <v>140</v>
      </c>
      <c r="Y23" s="58">
        <v>1</v>
      </c>
      <c r="Z23" s="61">
        <f>130346+64972</f>
        <v>195318</v>
      </c>
      <c r="AA23" s="70">
        <v>195318</v>
      </c>
      <c r="AB23" s="31" t="s">
        <v>143</v>
      </c>
      <c r="AC23" s="69"/>
    </row>
    <row r="24" spans="1:29" s="23" customFormat="1" ht="45" hidden="1" x14ac:dyDescent="0.2">
      <c r="A24" s="19" t="s">
        <v>4</v>
      </c>
      <c r="B24" s="20">
        <v>3</v>
      </c>
      <c r="C24" s="19" t="s">
        <v>99</v>
      </c>
      <c r="D24" s="19" t="s">
        <v>21</v>
      </c>
      <c r="E24" s="19" t="s">
        <v>130</v>
      </c>
      <c r="F24" s="21"/>
      <c r="G24" s="21"/>
      <c r="H24" s="40"/>
      <c r="I24" s="36"/>
      <c r="J24" s="37"/>
      <c r="K24" s="21"/>
      <c r="L24" s="21"/>
      <c r="M24" s="21"/>
      <c r="N24" s="21"/>
      <c r="O24" s="21"/>
      <c r="P24" s="21"/>
      <c r="Q24" s="47"/>
      <c r="R24" s="37"/>
      <c r="S24" s="37"/>
      <c r="T24" s="37"/>
      <c r="U24" s="47"/>
      <c r="V24" s="36"/>
      <c r="W24" s="22"/>
      <c r="X24" s="22"/>
      <c r="Y24" s="22"/>
      <c r="Z24" s="22"/>
      <c r="AA24" s="22"/>
      <c r="AB24" s="22"/>
    </row>
    <row r="25" spans="1:29" s="28" customFormat="1" ht="45" hidden="1" x14ac:dyDescent="0.2">
      <c r="A25" s="29" t="s">
        <v>4</v>
      </c>
      <c r="B25" s="25" t="s">
        <v>15</v>
      </c>
      <c r="C25" s="24" t="s">
        <v>100</v>
      </c>
      <c r="D25" s="24" t="s">
        <v>33</v>
      </c>
      <c r="E25" s="24" t="s">
        <v>130</v>
      </c>
      <c r="F25" s="26" t="s">
        <v>153</v>
      </c>
      <c r="G25" s="26" t="s">
        <v>147</v>
      </c>
      <c r="H25" s="38" t="s">
        <v>81</v>
      </c>
      <c r="I25" s="31" t="s">
        <v>37</v>
      </c>
      <c r="J25" s="39" t="s">
        <v>0</v>
      </c>
      <c r="K25" s="26" t="s">
        <v>0</v>
      </c>
      <c r="L25" s="26" t="s">
        <v>48</v>
      </c>
      <c r="M25" s="26" t="s">
        <v>59</v>
      </c>
      <c r="N25" s="26" t="s">
        <v>0</v>
      </c>
      <c r="O25" s="26" t="s">
        <v>0</v>
      </c>
      <c r="P25" s="26" t="s">
        <v>0</v>
      </c>
      <c r="Q25" s="52">
        <v>3514</v>
      </c>
      <c r="R25" s="39" t="s">
        <v>29</v>
      </c>
      <c r="S25" s="39" t="s">
        <v>31</v>
      </c>
      <c r="T25" s="39" t="s">
        <v>31</v>
      </c>
      <c r="U25" s="52">
        <v>25500</v>
      </c>
      <c r="V25" s="31" t="s">
        <v>85</v>
      </c>
      <c r="W25" s="26">
        <v>44910</v>
      </c>
      <c r="X25" s="55" t="s">
        <v>140</v>
      </c>
      <c r="Y25" s="58">
        <v>1</v>
      </c>
      <c r="Z25" s="61">
        <v>3456</v>
      </c>
      <c r="AA25" s="73" t="s">
        <v>105</v>
      </c>
      <c r="AB25" s="26" t="s">
        <v>144</v>
      </c>
    </row>
    <row r="26" spans="1:29" s="23" customFormat="1" ht="45" hidden="1" x14ac:dyDescent="0.2">
      <c r="A26" s="19" t="s">
        <v>4</v>
      </c>
      <c r="B26" s="20">
        <v>4</v>
      </c>
      <c r="C26" s="19" t="s">
        <v>101</v>
      </c>
      <c r="D26" s="19" t="s">
        <v>21</v>
      </c>
      <c r="E26" s="19" t="s">
        <v>130</v>
      </c>
      <c r="F26" s="21"/>
      <c r="G26" s="21"/>
      <c r="H26" s="40"/>
      <c r="I26" s="36"/>
      <c r="J26" s="37"/>
      <c r="K26" s="21"/>
      <c r="L26" s="21"/>
      <c r="M26" s="21"/>
      <c r="N26" s="21"/>
      <c r="O26" s="21"/>
      <c r="P26" s="21"/>
      <c r="Q26" s="47"/>
      <c r="R26" s="37"/>
      <c r="S26" s="37"/>
      <c r="T26" s="37"/>
      <c r="U26" s="47"/>
      <c r="V26" s="36"/>
      <c r="W26" s="22"/>
      <c r="X26" s="22"/>
      <c r="Y26" s="22"/>
      <c r="Z26" s="22"/>
      <c r="AA26" s="22"/>
      <c r="AB26" s="22"/>
    </row>
    <row r="27" spans="1:29" s="28" customFormat="1" ht="45" hidden="1" x14ac:dyDescent="0.2">
      <c r="A27" s="29" t="s">
        <v>4</v>
      </c>
      <c r="B27" s="25" t="s">
        <v>13</v>
      </c>
      <c r="C27" s="24" t="s">
        <v>113</v>
      </c>
      <c r="D27" s="24" t="s">
        <v>33</v>
      </c>
      <c r="E27" s="24" t="s">
        <v>130</v>
      </c>
      <c r="F27" s="26" t="s">
        <v>153</v>
      </c>
      <c r="G27" s="26" t="s">
        <v>147</v>
      </c>
      <c r="H27" s="38" t="s">
        <v>82</v>
      </c>
      <c r="I27" s="31" t="s">
        <v>37</v>
      </c>
      <c r="J27" s="39" t="s">
        <v>0</v>
      </c>
      <c r="K27" s="26" t="s">
        <v>0</v>
      </c>
      <c r="L27" s="26" t="s">
        <v>46</v>
      </c>
      <c r="M27" s="26" t="s">
        <v>149</v>
      </c>
      <c r="N27" s="26" t="s">
        <v>0</v>
      </c>
      <c r="O27" s="26" t="s">
        <v>0</v>
      </c>
      <c r="P27" s="26" t="s">
        <v>0</v>
      </c>
      <c r="Q27" s="52">
        <v>1</v>
      </c>
      <c r="R27" s="39" t="s">
        <v>54</v>
      </c>
      <c r="S27" s="39" t="s">
        <v>55</v>
      </c>
      <c r="T27" s="39" t="s">
        <v>30</v>
      </c>
      <c r="U27" s="52">
        <v>18</v>
      </c>
      <c r="V27" s="31" t="s">
        <v>167</v>
      </c>
      <c r="W27" s="33">
        <v>44638</v>
      </c>
      <c r="X27" s="66" t="s">
        <v>140</v>
      </c>
      <c r="Y27" s="58">
        <v>1</v>
      </c>
      <c r="Z27" s="64">
        <v>1</v>
      </c>
      <c r="AA27" s="64">
        <v>15</v>
      </c>
      <c r="AB27" s="33" t="s">
        <v>105</v>
      </c>
    </row>
    <row r="28" spans="1:29" s="28" customFormat="1" ht="45" hidden="1" x14ac:dyDescent="0.2">
      <c r="A28" s="29" t="s">
        <v>4</v>
      </c>
      <c r="B28" s="25" t="s">
        <v>14</v>
      </c>
      <c r="C28" s="24" t="s">
        <v>114</v>
      </c>
      <c r="D28" s="24" t="s">
        <v>33</v>
      </c>
      <c r="E28" s="24" t="s">
        <v>130</v>
      </c>
      <c r="F28" s="26" t="s">
        <v>7</v>
      </c>
      <c r="G28" s="26" t="s">
        <v>147</v>
      </c>
      <c r="H28" s="38" t="s">
        <v>82</v>
      </c>
      <c r="I28" s="31" t="s">
        <v>37</v>
      </c>
      <c r="J28" s="39" t="s">
        <v>0</v>
      </c>
      <c r="K28" s="26" t="s">
        <v>0</v>
      </c>
      <c r="L28" s="26" t="s">
        <v>48</v>
      </c>
      <c r="M28" s="26" t="s">
        <v>149</v>
      </c>
      <c r="N28" s="26" t="s">
        <v>0</v>
      </c>
      <c r="O28" s="26" t="s">
        <v>0</v>
      </c>
      <c r="P28" s="26" t="s">
        <v>0</v>
      </c>
      <c r="Q28" s="52">
        <v>1</v>
      </c>
      <c r="R28" s="39" t="s">
        <v>54</v>
      </c>
      <c r="S28" s="39" t="s">
        <v>55</v>
      </c>
      <c r="T28" s="39" t="s">
        <v>30</v>
      </c>
      <c r="U28" s="52">
        <v>7</v>
      </c>
      <c r="V28" s="31" t="s">
        <v>86</v>
      </c>
      <c r="W28" s="26">
        <v>44742</v>
      </c>
      <c r="X28" s="66" t="s">
        <v>140</v>
      </c>
      <c r="Y28" s="58">
        <v>1</v>
      </c>
      <c r="Z28" s="61">
        <v>5</v>
      </c>
      <c r="AA28" s="26" t="s">
        <v>105</v>
      </c>
      <c r="AB28" s="26" t="s">
        <v>105</v>
      </c>
    </row>
    <row r="29" spans="1:29" s="23" customFormat="1" ht="45" hidden="1" x14ac:dyDescent="0.2">
      <c r="A29" s="19" t="s">
        <v>4</v>
      </c>
      <c r="B29" s="20">
        <v>5</v>
      </c>
      <c r="C29" s="19" t="s">
        <v>115</v>
      </c>
      <c r="D29" s="19" t="s">
        <v>21</v>
      </c>
      <c r="E29" s="19" t="s">
        <v>130</v>
      </c>
      <c r="F29" s="21"/>
      <c r="G29" s="21"/>
      <c r="H29" s="40"/>
      <c r="I29" s="36"/>
      <c r="J29" s="37"/>
      <c r="K29" s="21"/>
      <c r="L29" s="21"/>
      <c r="M29" s="21"/>
      <c r="N29" s="21"/>
      <c r="O29" s="21"/>
      <c r="P29" s="21"/>
      <c r="Q29" s="47"/>
      <c r="R29" s="37"/>
      <c r="S29" s="37"/>
      <c r="T29" s="37"/>
      <c r="U29" s="47"/>
      <c r="V29" s="36"/>
      <c r="W29" s="22"/>
      <c r="X29" s="22"/>
      <c r="Y29" s="22"/>
      <c r="Z29" s="22"/>
      <c r="AA29" s="22"/>
      <c r="AB29" s="22"/>
    </row>
    <row r="30" spans="1:29" s="28" customFormat="1" ht="45" hidden="1" x14ac:dyDescent="0.2">
      <c r="A30" s="29" t="s">
        <v>4</v>
      </c>
      <c r="B30" s="25" t="s">
        <v>18</v>
      </c>
      <c r="C30" s="24" t="s">
        <v>116</v>
      </c>
      <c r="D30" s="24" t="s">
        <v>33</v>
      </c>
      <c r="E30" s="24" t="s">
        <v>130</v>
      </c>
      <c r="F30" s="26" t="s">
        <v>153</v>
      </c>
      <c r="G30" s="26" t="s">
        <v>147</v>
      </c>
      <c r="H30" s="38" t="s">
        <v>81</v>
      </c>
      <c r="I30" s="31" t="s">
        <v>37</v>
      </c>
      <c r="J30" s="39" t="s">
        <v>0</v>
      </c>
      <c r="K30" s="26" t="s">
        <v>0</v>
      </c>
      <c r="L30" s="26" t="s">
        <v>0</v>
      </c>
      <c r="M30" s="26" t="s">
        <v>50</v>
      </c>
      <c r="N30" s="26" t="s">
        <v>0</v>
      </c>
      <c r="O30" s="26" t="s">
        <v>0</v>
      </c>
      <c r="P30" s="26" t="s">
        <v>0</v>
      </c>
      <c r="Q30" s="52">
        <v>51428</v>
      </c>
      <c r="R30" s="39" t="s">
        <v>29</v>
      </c>
      <c r="S30" s="39" t="s">
        <v>31</v>
      </c>
      <c r="T30" s="39" t="s">
        <v>31</v>
      </c>
      <c r="U30" s="52">
        <v>51428</v>
      </c>
      <c r="V30" s="31" t="s">
        <v>87</v>
      </c>
      <c r="W30" s="26">
        <v>44910</v>
      </c>
      <c r="X30" s="66" t="s">
        <v>140</v>
      </c>
      <c r="Y30" s="58">
        <v>1</v>
      </c>
      <c r="Z30" s="61">
        <v>62068</v>
      </c>
      <c r="AA30" s="26" t="s">
        <v>105</v>
      </c>
      <c r="AB30" s="31" t="s">
        <v>171</v>
      </c>
    </row>
    <row r="31" spans="1:29" s="28" customFormat="1" ht="45" hidden="1" x14ac:dyDescent="0.2">
      <c r="A31" s="29" t="s">
        <v>4</v>
      </c>
      <c r="B31" s="25" t="s">
        <v>19</v>
      </c>
      <c r="C31" s="24" t="s">
        <v>117</v>
      </c>
      <c r="D31" s="24" t="s">
        <v>33</v>
      </c>
      <c r="E31" s="24" t="s">
        <v>130</v>
      </c>
      <c r="F31" s="26" t="s">
        <v>153</v>
      </c>
      <c r="G31" s="26" t="s">
        <v>147</v>
      </c>
      <c r="H31" s="38" t="s">
        <v>81</v>
      </c>
      <c r="I31" s="31" t="s">
        <v>37</v>
      </c>
      <c r="J31" s="39" t="s">
        <v>0</v>
      </c>
      <c r="K31" s="26" t="s">
        <v>0</v>
      </c>
      <c r="L31" s="26" t="s">
        <v>0</v>
      </c>
      <c r="M31" s="26" t="s">
        <v>50</v>
      </c>
      <c r="N31" s="26" t="s">
        <v>0</v>
      </c>
      <c r="O31" s="26" t="s">
        <v>0</v>
      </c>
      <c r="P31" s="26" t="s">
        <v>0</v>
      </c>
      <c r="Q31" s="52">
        <v>8571</v>
      </c>
      <c r="R31" s="39" t="s">
        <v>29</v>
      </c>
      <c r="S31" s="39" t="s">
        <v>31</v>
      </c>
      <c r="T31" s="39" t="s">
        <v>31</v>
      </c>
      <c r="U31" s="52">
        <v>8571</v>
      </c>
      <c r="V31" s="31" t="s">
        <v>87</v>
      </c>
      <c r="W31" s="26">
        <v>44910</v>
      </c>
      <c r="X31" s="66" t="s">
        <v>140</v>
      </c>
      <c r="Y31" s="58">
        <v>1</v>
      </c>
      <c r="Z31" s="26" t="s">
        <v>105</v>
      </c>
      <c r="AA31" s="26" t="s">
        <v>105</v>
      </c>
      <c r="AB31" s="26"/>
    </row>
    <row r="32" spans="1:29" s="23" customFormat="1" ht="45" hidden="1" x14ac:dyDescent="0.2">
      <c r="A32" s="19" t="s">
        <v>4</v>
      </c>
      <c r="B32" s="20">
        <v>6</v>
      </c>
      <c r="C32" s="19" t="s">
        <v>118</v>
      </c>
      <c r="D32" s="19" t="s">
        <v>21</v>
      </c>
      <c r="E32" s="19" t="s">
        <v>130</v>
      </c>
      <c r="F32" s="21"/>
      <c r="G32" s="21"/>
      <c r="H32" s="40"/>
      <c r="I32" s="36"/>
      <c r="J32" s="37"/>
      <c r="K32" s="21"/>
      <c r="L32" s="21"/>
      <c r="M32" s="21"/>
      <c r="N32" s="21"/>
      <c r="O32" s="21"/>
      <c r="P32" s="21"/>
      <c r="Q32" s="47"/>
      <c r="R32" s="37"/>
      <c r="S32" s="37"/>
      <c r="T32" s="37"/>
      <c r="U32" s="47"/>
      <c r="V32" s="36"/>
      <c r="W32" s="21"/>
      <c r="X32" s="21"/>
      <c r="Y32" s="21"/>
      <c r="Z32" s="21"/>
      <c r="AA32" s="21"/>
      <c r="AB32" s="21"/>
    </row>
    <row r="33" spans="1:28" s="28" customFormat="1" ht="45" hidden="1" x14ac:dyDescent="0.2">
      <c r="A33" s="29" t="s">
        <v>4</v>
      </c>
      <c r="B33" s="25" t="s">
        <v>17</v>
      </c>
      <c r="C33" s="24" t="s">
        <v>119</v>
      </c>
      <c r="D33" s="24" t="s">
        <v>105</v>
      </c>
      <c r="E33" s="24" t="s">
        <v>130</v>
      </c>
      <c r="F33" s="26" t="s">
        <v>153</v>
      </c>
      <c r="G33" s="26" t="s">
        <v>32</v>
      </c>
      <c r="H33" s="38" t="s">
        <v>168</v>
      </c>
      <c r="I33" s="31" t="s">
        <v>39</v>
      </c>
      <c r="J33" s="31" t="s">
        <v>40</v>
      </c>
      <c r="K33" s="49" t="s">
        <v>0</v>
      </c>
      <c r="L33" s="26" t="s">
        <v>48</v>
      </c>
      <c r="M33" s="26" t="s">
        <v>50</v>
      </c>
      <c r="N33" s="26" t="s">
        <v>0</v>
      </c>
      <c r="O33" s="26" t="s">
        <v>0</v>
      </c>
      <c r="P33" s="26" t="s">
        <v>0</v>
      </c>
      <c r="Q33" s="52">
        <v>10</v>
      </c>
      <c r="R33" s="39" t="s">
        <v>29</v>
      </c>
      <c r="S33" s="39" t="s">
        <v>57</v>
      </c>
      <c r="T33" s="39" t="s">
        <v>30</v>
      </c>
      <c r="U33" s="52">
        <f>1500*10</f>
        <v>15000</v>
      </c>
      <c r="V33" s="31" t="s">
        <v>88</v>
      </c>
      <c r="W33" s="26">
        <v>44910</v>
      </c>
      <c r="X33" s="66" t="s">
        <v>140</v>
      </c>
      <c r="Y33" s="58">
        <v>1</v>
      </c>
      <c r="Z33" s="61">
        <v>10</v>
      </c>
      <c r="AA33" s="26" t="s">
        <v>105</v>
      </c>
      <c r="AB33" s="31" t="s">
        <v>172</v>
      </c>
    </row>
    <row r="34" spans="1:28" s="23" customFormat="1" ht="45" hidden="1" x14ac:dyDescent="0.2">
      <c r="A34" s="19" t="s">
        <v>5</v>
      </c>
      <c r="B34" s="20">
        <v>1</v>
      </c>
      <c r="C34" s="19" t="s">
        <v>120</v>
      </c>
      <c r="D34" s="19" t="s">
        <v>21</v>
      </c>
      <c r="E34" s="19" t="s">
        <v>130</v>
      </c>
      <c r="F34" s="21"/>
      <c r="G34" s="21"/>
      <c r="H34" s="21"/>
      <c r="I34" s="21"/>
      <c r="J34" s="37"/>
      <c r="K34" s="21"/>
      <c r="L34" s="21"/>
      <c r="M34" s="21"/>
      <c r="N34" s="21"/>
      <c r="O34" s="21"/>
      <c r="P34" s="21"/>
      <c r="Q34" s="37"/>
      <c r="R34" s="37"/>
      <c r="S34" s="37"/>
      <c r="T34" s="37"/>
      <c r="U34" s="37"/>
      <c r="V34" s="21"/>
      <c r="W34" s="22"/>
      <c r="X34" s="22"/>
      <c r="Y34" s="22"/>
      <c r="Z34" s="22"/>
      <c r="AA34" s="22"/>
      <c r="AB34" s="22"/>
    </row>
    <row r="35" spans="1:28" s="28" customFormat="1" ht="45" hidden="1" x14ac:dyDescent="0.2">
      <c r="A35" s="29" t="s">
        <v>5</v>
      </c>
      <c r="B35" s="25" t="s">
        <v>8</v>
      </c>
      <c r="C35" s="24" t="s">
        <v>121</v>
      </c>
      <c r="D35" s="24" t="s">
        <v>33</v>
      </c>
      <c r="E35" s="24" t="s">
        <v>130</v>
      </c>
      <c r="F35" s="26" t="s">
        <v>150</v>
      </c>
      <c r="G35" s="26" t="s">
        <v>32</v>
      </c>
      <c r="H35" s="31" t="s">
        <v>169</v>
      </c>
      <c r="I35" s="31" t="s">
        <v>37</v>
      </c>
      <c r="J35" s="31" t="s">
        <v>39</v>
      </c>
      <c r="K35" s="26" t="s">
        <v>0</v>
      </c>
      <c r="L35" s="26" t="s">
        <v>48</v>
      </c>
      <c r="M35" s="26" t="s">
        <v>89</v>
      </c>
      <c r="N35" s="26" t="s">
        <v>90</v>
      </c>
      <c r="O35" s="30" t="s">
        <v>91</v>
      </c>
      <c r="P35" s="26" t="s">
        <v>0</v>
      </c>
      <c r="Q35" s="52">
        <v>1</v>
      </c>
      <c r="R35" s="39" t="s">
        <v>53</v>
      </c>
      <c r="S35" s="39" t="s">
        <v>56</v>
      </c>
      <c r="T35" s="39" t="s">
        <v>30</v>
      </c>
      <c r="U35" s="52">
        <v>6</v>
      </c>
      <c r="V35" s="26" t="s">
        <v>92</v>
      </c>
      <c r="W35" s="33">
        <v>44895</v>
      </c>
      <c r="X35" s="68" t="s">
        <v>140</v>
      </c>
      <c r="Y35" s="58">
        <v>1</v>
      </c>
      <c r="Z35" s="64">
        <v>58</v>
      </c>
      <c r="AA35" s="64">
        <v>47</v>
      </c>
      <c r="AB35" s="33"/>
    </row>
    <row r="36" spans="1:28" s="28" customFormat="1" ht="45" hidden="1" x14ac:dyDescent="0.2">
      <c r="A36" s="29" t="s">
        <v>5</v>
      </c>
      <c r="B36" s="25" t="s">
        <v>9</v>
      </c>
      <c r="C36" s="24" t="s">
        <v>122</v>
      </c>
      <c r="D36" s="24" t="s">
        <v>33</v>
      </c>
      <c r="E36" s="24" t="s">
        <v>130</v>
      </c>
      <c r="F36" s="26" t="s">
        <v>153</v>
      </c>
      <c r="G36" s="26" t="s">
        <v>147</v>
      </c>
      <c r="H36" s="26" t="s">
        <v>170</v>
      </c>
      <c r="I36" s="31" t="s">
        <v>37</v>
      </c>
      <c r="J36" s="31" t="s">
        <v>39</v>
      </c>
      <c r="K36" s="26" t="s">
        <v>0</v>
      </c>
      <c r="L36" s="26" t="s">
        <v>48</v>
      </c>
      <c r="M36" s="26" t="s">
        <v>89</v>
      </c>
      <c r="N36" s="26" t="s">
        <v>90</v>
      </c>
      <c r="O36" s="30" t="s">
        <v>91</v>
      </c>
      <c r="P36" s="26" t="s">
        <v>0</v>
      </c>
      <c r="Q36" s="52">
        <v>63</v>
      </c>
      <c r="R36" s="39" t="s">
        <v>53</v>
      </c>
      <c r="S36" s="39" t="s">
        <v>56</v>
      </c>
      <c r="T36" s="39" t="s">
        <v>65</v>
      </c>
      <c r="U36" s="52">
        <v>210</v>
      </c>
      <c r="V36" s="26" t="s">
        <v>93</v>
      </c>
      <c r="W36" s="33">
        <v>44925</v>
      </c>
      <c r="X36" s="68" t="s">
        <v>140</v>
      </c>
      <c r="Y36" s="58">
        <v>1</v>
      </c>
      <c r="Z36" s="64">
        <v>237</v>
      </c>
      <c r="AA36" s="64">
        <v>208</v>
      </c>
      <c r="AB36" s="33" t="s">
        <v>145</v>
      </c>
    </row>
    <row r="37" spans="1:28" s="28" customFormat="1" ht="15" hidden="1" x14ac:dyDescent="0.2">
      <c r="A37" s="80"/>
      <c r="B37" s="81"/>
      <c r="C37" s="82"/>
      <c r="D37" s="82"/>
      <c r="E37" s="82"/>
      <c r="F37" s="83"/>
      <c r="G37" s="83"/>
      <c r="H37" s="83"/>
      <c r="I37" s="84"/>
      <c r="J37" s="84"/>
      <c r="K37" s="83"/>
      <c r="L37" s="83"/>
      <c r="M37" s="83"/>
      <c r="N37" s="83"/>
      <c r="O37" s="71"/>
      <c r="P37" s="83"/>
      <c r="Q37" s="85"/>
      <c r="R37" s="86"/>
      <c r="S37" s="86"/>
      <c r="T37" s="86"/>
      <c r="U37" s="85"/>
      <c r="V37" s="83"/>
      <c r="W37" s="72"/>
      <c r="X37" s="18"/>
      <c r="Y37" s="18"/>
      <c r="Z37" s="87"/>
      <c r="AA37" s="87"/>
      <c r="AB37" s="72"/>
    </row>
    <row r="38" spans="1:28" hidden="1" x14ac:dyDescent="0.2">
      <c r="Z38" s="62"/>
      <c r="AA38" s="62"/>
      <c r="AB38" s="18"/>
    </row>
    <row r="39" spans="1:28" ht="15.75" hidden="1" x14ac:dyDescent="0.2">
      <c r="A39" s="43" t="s">
        <v>131</v>
      </c>
      <c r="B39" s="44">
        <v>13</v>
      </c>
      <c r="Z39" s="62"/>
      <c r="AA39" s="62"/>
      <c r="AB39" s="18"/>
    </row>
    <row r="40" spans="1:28" ht="15.75" hidden="1" x14ac:dyDescent="0.2">
      <c r="A40" s="45" t="s">
        <v>132</v>
      </c>
      <c r="B40" s="42">
        <v>21</v>
      </c>
      <c r="Z40" s="62"/>
      <c r="AA40" s="62"/>
      <c r="AB40" s="18"/>
    </row>
    <row r="41" spans="1:28" x14ac:dyDescent="0.2">
      <c r="Z41" s="62"/>
      <c r="AA41" s="62"/>
      <c r="AB41" s="18"/>
    </row>
    <row r="42" spans="1:28" ht="15.75" x14ac:dyDescent="0.2">
      <c r="A42" s="53" t="s">
        <v>174</v>
      </c>
      <c r="B42" s="79">
        <v>45291</v>
      </c>
      <c r="Z42" s="62"/>
      <c r="AA42" s="62"/>
      <c r="AB42" s="18"/>
    </row>
    <row r="43" spans="1:28" x14ac:dyDescent="0.2">
      <c r="C43" s="76" t="s">
        <v>146</v>
      </c>
      <c r="Z43" s="62"/>
      <c r="AA43" s="62"/>
      <c r="AB43" s="18"/>
    </row>
    <row r="44" spans="1:28" ht="15" x14ac:dyDescent="0.2">
      <c r="A44" s="77" t="s">
        <v>140</v>
      </c>
      <c r="B44" s="74">
        <v>21</v>
      </c>
      <c r="C44" s="75">
        <f>+B44/$B$40</f>
        <v>1</v>
      </c>
      <c r="Z44" s="62"/>
      <c r="AA44" s="62"/>
      <c r="AB44" s="18"/>
    </row>
    <row r="45" spans="1:28" x14ac:dyDescent="0.2">
      <c r="A45" s="1" t="s">
        <v>141</v>
      </c>
      <c r="B45" s="74">
        <v>0</v>
      </c>
      <c r="C45" s="75">
        <f t="shared" ref="C45:C46" si="1">+B45/$B$40</f>
        <v>0</v>
      </c>
      <c r="Z45" s="62"/>
      <c r="AA45" s="62"/>
      <c r="AB45" s="18"/>
    </row>
    <row r="46" spans="1:28" ht="15" x14ac:dyDescent="0.2">
      <c r="A46" s="78" t="s">
        <v>142</v>
      </c>
      <c r="B46" s="74">
        <v>0</v>
      </c>
      <c r="C46" s="75">
        <f t="shared" si="1"/>
        <v>0</v>
      </c>
      <c r="Z46" s="62"/>
      <c r="AA46" s="62"/>
      <c r="AB46" s="18"/>
    </row>
    <row r="47" spans="1:28" x14ac:dyDescent="0.2">
      <c r="Z47" s="62"/>
      <c r="AA47" s="62"/>
      <c r="AB47" s="18"/>
    </row>
    <row r="48" spans="1:28" x14ac:dyDescent="0.2">
      <c r="Z48" s="62"/>
      <c r="AA48" s="62"/>
      <c r="AB48" s="18"/>
    </row>
    <row r="49" spans="1:28" x14ac:dyDescent="0.2">
      <c r="A49" s="2" t="s">
        <v>133</v>
      </c>
      <c r="Z49" s="62"/>
      <c r="AA49" s="62"/>
      <c r="AB49" s="18"/>
    </row>
    <row r="50" spans="1:28" x14ac:dyDescent="0.2">
      <c r="Z50" s="62"/>
      <c r="AA50" s="62"/>
      <c r="AB50" s="18"/>
    </row>
    <row r="51" spans="1:28" ht="15.75" x14ac:dyDescent="0.2">
      <c r="A51" s="53" t="s">
        <v>137</v>
      </c>
      <c r="Z51" s="62"/>
      <c r="AA51" s="62"/>
      <c r="AB51" s="18"/>
    </row>
    <row r="52" spans="1:28" x14ac:dyDescent="0.2">
      <c r="Z52" s="62"/>
      <c r="AA52" s="62"/>
      <c r="AB52" s="18"/>
    </row>
    <row r="53" spans="1:28" x14ac:dyDescent="0.2">
      <c r="Z53" s="62"/>
      <c r="AA53" s="62"/>
      <c r="AB53" s="18"/>
    </row>
    <row r="54" spans="1:28" x14ac:dyDescent="0.2">
      <c r="Z54" s="62"/>
      <c r="AA54" s="62"/>
      <c r="AB54" s="18"/>
    </row>
    <row r="55" spans="1:28" x14ac:dyDescent="0.2">
      <c r="Z55" s="62"/>
      <c r="AA55" s="62"/>
      <c r="AB55" s="18"/>
    </row>
    <row r="56" spans="1:28" x14ac:dyDescent="0.2">
      <c r="Z56" s="62"/>
      <c r="AA56" s="62"/>
      <c r="AB56" s="18"/>
    </row>
    <row r="57" spans="1:28" x14ac:dyDescent="0.2">
      <c r="Z57" s="62"/>
      <c r="AA57" s="62"/>
      <c r="AB57" s="18"/>
    </row>
    <row r="58" spans="1:28" x14ac:dyDescent="0.2">
      <c r="Z58" s="62"/>
      <c r="AA58" s="62"/>
      <c r="AB58" s="18"/>
    </row>
    <row r="59" spans="1:28" x14ac:dyDescent="0.2">
      <c r="Z59" s="62"/>
      <c r="AA59" s="62"/>
      <c r="AB59" s="18"/>
    </row>
    <row r="60" spans="1:28" x14ac:dyDescent="0.2">
      <c r="Z60" s="62"/>
      <c r="AA60" s="62"/>
      <c r="AB60" s="18"/>
    </row>
    <row r="61" spans="1:28" x14ac:dyDescent="0.2">
      <c r="Z61" s="62"/>
      <c r="AA61" s="62"/>
      <c r="AB61" s="18"/>
    </row>
    <row r="62" spans="1:28" x14ac:dyDescent="0.2">
      <c r="Z62" s="62"/>
      <c r="AA62" s="62"/>
      <c r="AB62" s="18"/>
    </row>
    <row r="63" spans="1:28" x14ac:dyDescent="0.2">
      <c r="Z63" s="62"/>
      <c r="AA63" s="62"/>
      <c r="AB63" s="18"/>
    </row>
    <row r="64" spans="1:28" x14ac:dyDescent="0.2">
      <c r="Z64" s="62"/>
      <c r="AA64" s="62"/>
      <c r="AB64" s="18"/>
    </row>
    <row r="65" spans="26:28" x14ac:dyDescent="0.2">
      <c r="Z65" s="62"/>
      <c r="AA65" s="62"/>
      <c r="AB65" s="18"/>
    </row>
    <row r="66" spans="26:28" x14ac:dyDescent="0.2">
      <c r="Z66" s="62"/>
      <c r="AA66" s="62"/>
      <c r="AB66" s="18"/>
    </row>
    <row r="67" spans="26:28" x14ac:dyDescent="0.2">
      <c r="Z67" s="62"/>
      <c r="AA67" s="62"/>
      <c r="AB67" s="18"/>
    </row>
    <row r="68" spans="26:28" x14ac:dyDescent="0.2">
      <c r="Z68" s="62"/>
      <c r="AA68" s="62"/>
      <c r="AB68" s="18"/>
    </row>
    <row r="69" spans="26:28" x14ac:dyDescent="0.2">
      <c r="Z69" s="62"/>
      <c r="AA69" s="62"/>
      <c r="AB69" s="18"/>
    </row>
    <row r="70" spans="26:28" x14ac:dyDescent="0.2">
      <c r="Z70" s="62"/>
      <c r="AA70" s="62"/>
      <c r="AB70" s="18"/>
    </row>
    <row r="71" spans="26:28" x14ac:dyDescent="0.2">
      <c r="Z71" s="62"/>
      <c r="AA71" s="62"/>
      <c r="AB71" s="18"/>
    </row>
    <row r="72" spans="26:28" x14ac:dyDescent="0.2">
      <c r="Z72" s="62"/>
      <c r="AA72" s="62"/>
      <c r="AB72" s="18"/>
    </row>
    <row r="73" spans="26:28" x14ac:dyDescent="0.2">
      <c r="Z73" s="62"/>
      <c r="AA73" s="62"/>
      <c r="AB73" s="18"/>
    </row>
    <row r="74" spans="26:28" x14ac:dyDescent="0.2">
      <c r="Z74" s="62"/>
      <c r="AA74" s="62"/>
      <c r="AB74" s="18"/>
    </row>
    <row r="75" spans="26:28" x14ac:dyDescent="0.2">
      <c r="Z75" s="62"/>
      <c r="AA75" s="62"/>
      <c r="AB75" s="18"/>
    </row>
    <row r="76" spans="26:28" x14ac:dyDescent="0.2">
      <c r="Z76" s="62"/>
      <c r="AA76" s="62"/>
      <c r="AB76" s="18"/>
    </row>
    <row r="77" spans="26:28" x14ac:dyDescent="0.2">
      <c r="Z77" s="62"/>
      <c r="AA77" s="62"/>
      <c r="AB77" s="18"/>
    </row>
    <row r="78" spans="26:28" x14ac:dyDescent="0.2">
      <c r="Z78" s="62"/>
      <c r="AA78" s="62"/>
      <c r="AB78" s="18"/>
    </row>
    <row r="79" spans="26:28" x14ac:dyDescent="0.2">
      <c r="Z79" s="62"/>
      <c r="AA79" s="62"/>
      <c r="AB79" s="18"/>
    </row>
    <row r="80" spans="26:28" x14ac:dyDescent="0.2">
      <c r="Z80" s="62"/>
      <c r="AA80" s="62"/>
      <c r="AB80" s="18"/>
    </row>
    <row r="81" spans="26:28" x14ac:dyDescent="0.2">
      <c r="Z81" s="62"/>
      <c r="AA81" s="62"/>
      <c r="AB81" s="18"/>
    </row>
    <row r="82" spans="26:28" x14ac:dyDescent="0.2">
      <c r="Z82" s="62"/>
      <c r="AA82" s="62"/>
      <c r="AB82" s="18"/>
    </row>
    <row r="83" spans="26:28" x14ac:dyDescent="0.2">
      <c r="Z83" s="62"/>
      <c r="AA83" s="62"/>
      <c r="AB83" s="18"/>
    </row>
    <row r="84" spans="26:28" x14ac:dyDescent="0.2">
      <c r="Z84" s="62"/>
      <c r="AA84" s="62"/>
      <c r="AB84" s="18"/>
    </row>
    <row r="85" spans="26:28" x14ac:dyDescent="0.2">
      <c r="Z85" s="62"/>
      <c r="AA85" s="62"/>
      <c r="AB85" s="18"/>
    </row>
    <row r="86" spans="26:28" x14ac:dyDescent="0.2">
      <c r="Z86" s="62"/>
      <c r="AA86" s="62"/>
      <c r="AB86" s="18"/>
    </row>
    <row r="87" spans="26:28" x14ac:dyDescent="0.2">
      <c r="Z87" s="62"/>
      <c r="AA87" s="62"/>
      <c r="AB87" s="18"/>
    </row>
    <row r="88" spans="26:28" x14ac:dyDescent="0.2">
      <c r="Z88" s="62"/>
      <c r="AA88" s="62"/>
      <c r="AB88" s="18"/>
    </row>
    <row r="89" spans="26:28" x14ac:dyDescent="0.2">
      <c r="Z89" s="62"/>
      <c r="AA89" s="62"/>
      <c r="AB89" s="18"/>
    </row>
    <row r="90" spans="26:28" x14ac:dyDescent="0.2">
      <c r="Z90" s="62"/>
      <c r="AA90" s="62"/>
      <c r="AB90" s="18"/>
    </row>
    <row r="91" spans="26:28" x14ac:dyDescent="0.2">
      <c r="Z91" s="62"/>
      <c r="AA91" s="62"/>
      <c r="AB91" s="18"/>
    </row>
    <row r="92" spans="26:28" x14ac:dyDescent="0.2">
      <c r="Z92" s="62"/>
      <c r="AA92" s="62"/>
      <c r="AB92" s="18"/>
    </row>
    <row r="93" spans="26:28" x14ac:dyDescent="0.2">
      <c r="Z93" s="62"/>
      <c r="AA93" s="62"/>
      <c r="AB93" s="18"/>
    </row>
    <row r="94" spans="26:28" x14ac:dyDescent="0.2">
      <c r="Z94" s="62"/>
      <c r="AA94" s="62"/>
      <c r="AB94" s="18"/>
    </row>
    <row r="95" spans="26:28" x14ac:dyDescent="0.2">
      <c r="Z95" s="62"/>
      <c r="AA95" s="62"/>
      <c r="AB95" s="18"/>
    </row>
    <row r="96" spans="26:28" x14ac:dyDescent="0.2">
      <c r="Z96" s="62"/>
      <c r="AA96" s="62"/>
      <c r="AB96" s="18"/>
    </row>
    <row r="97" spans="26:28" x14ac:dyDescent="0.2">
      <c r="Z97" s="62"/>
      <c r="AA97" s="62"/>
      <c r="AB97" s="18"/>
    </row>
    <row r="98" spans="26:28" x14ac:dyDescent="0.2">
      <c r="Z98" s="62"/>
      <c r="AA98" s="62"/>
      <c r="AB98" s="18"/>
    </row>
  </sheetData>
  <sheetProtection insertColumns="0" insertRows="0" selectLockedCells="1" selectUnlockedCells="1"/>
  <autoFilter ref="A2:AD40" xr:uid="{B8D5A851-FEA7-498D-8BDC-F7BCF691F185}">
    <filterColumn colId="0">
      <filters>
        <filter val="71- Grupo de Formación"/>
      </filters>
    </filterColumn>
  </autoFilter>
  <mergeCells count="1">
    <mergeCell ref="A1:W1"/>
  </mergeCells>
  <conditionalFormatting sqref="Y4">
    <cfRule type="cellIs" dxfId="68" priority="300" operator="lessThanOrEqual">
      <formula>0.79</formula>
    </cfRule>
  </conditionalFormatting>
  <conditionalFormatting sqref="Y4">
    <cfRule type="cellIs" dxfId="67" priority="298" operator="greaterThanOrEqual">
      <formula>1</formula>
    </cfRule>
    <cfRule type="cellIs" dxfId="66" priority="299" operator="between">
      <formula>0.8</formula>
      <formula>0.99</formula>
    </cfRule>
  </conditionalFormatting>
  <conditionalFormatting sqref="Y1">
    <cfRule type="cellIs" dxfId="65" priority="288" operator="lessThanOrEqual">
      <formula>0.79</formula>
    </cfRule>
  </conditionalFormatting>
  <conditionalFormatting sqref="Y1">
    <cfRule type="cellIs" dxfId="64" priority="286" operator="greaterThanOrEqual">
      <formula>1</formula>
    </cfRule>
    <cfRule type="cellIs" dxfId="63" priority="287" operator="between">
      <formula>0.8</formula>
      <formula>0.99</formula>
    </cfRule>
  </conditionalFormatting>
  <conditionalFormatting sqref="Y6">
    <cfRule type="cellIs" dxfId="62" priority="285" operator="lessThanOrEqual">
      <formula>0.79</formula>
    </cfRule>
  </conditionalFormatting>
  <conditionalFormatting sqref="Y6">
    <cfRule type="cellIs" dxfId="61" priority="283" operator="greaterThanOrEqual">
      <formula>1</formula>
    </cfRule>
    <cfRule type="cellIs" dxfId="60" priority="284" operator="between">
      <formula>0.8</formula>
      <formula>0.99</formula>
    </cfRule>
  </conditionalFormatting>
  <conditionalFormatting sqref="Y7">
    <cfRule type="cellIs" dxfId="59" priority="282" operator="lessThanOrEqual">
      <formula>0.79</formula>
    </cfRule>
  </conditionalFormatting>
  <conditionalFormatting sqref="Y7">
    <cfRule type="cellIs" dxfId="58" priority="280" operator="greaterThanOrEqual">
      <formula>1</formula>
    </cfRule>
    <cfRule type="cellIs" dxfId="57" priority="281" operator="between">
      <formula>0.8</formula>
      <formula>0.99</formula>
    </cfRule>
  </conditionalFormatting>
  <conditionalFormatting sqref="Y9">
    <cfRule type="cellIs" dxfId="56" priority="279" operator="lessThanOrEqual">
      <formula>0.79</formula>
    </cfRule>
  </conditionalFormatting>
  <conditionalFormatting sqref="Y9">
    <cfRule type="cellIs" dxfId="55" priority="277" operator="greaterThanOrEqual">
      <formula>1</formula>
    </cfRule>
    <cfRule type="cellIs" dxfId="54" priority="278" operator="between">
      <formula>0.8</formula>
      <formula>0.99</formula>
    </cfRule>
  </conditionalFormatting>
  <conditionalFormatting sqref="Y10">
    <cfRule type="cellIs" dxfId="53" priority="276" operator="lessThanOrEqual">
      <formula>0.79</formula>
    </cfRule>
  </conditionalFormatting>
  <conditionalFormatting sqref="Y10">
    <cfRule type="cellIs" dxfId="52" priority="274" operator="greaterThanOrEqual">
      <formula>1</formula>
    </cfRule>
    <cfRule type="cellIs" dxfId="51" priority="275" operator="between">
      <formula>0.8</formula>
      <formula>0.99</formula>
    </cfRule>
  </conditionalFormatting>
  <conditionalFormatting sqref="Y12">
    <cfRule type="cellIs" dxfId="50" priority="273" operator="lessThanOrEqual">
      <formula>0.79</formula>
    </cfRule>
  </conditionalFormatting>
  <conditionalFormatting sqref="Y12">
    <cfRule type="cellIs" dxfId="49" priority="271" operator="greaterThanOrEqual">
      <formula>1</formula>
    </cfRule>
    <cfRule type="cellIs" dxfId="48" priority="272" operator="between">
      <formula>0.8</formula>
      <formula>0.99</formula>
    </cfRule>
  </conditionalFormatting>
  <conditionalFormatting sqref="Y13">
    <cfRule type="cellIs" dxfId="47" priority="270" operator="lessThanOrEqual">
      <formula>0.79</formula>
    </cfRule>
  </conditionalFormatting>
  <conditionalFormatting sqref="Y13">
    <cfRule type="cellIs" dxfId="46" priority="268" operator="greaterThanOrEqual">
      <formula>1</formula>
    </cfRule>
    <cfRule type="cellIs" dxfId="45" priority="269" operator="between">
      <formula>0.8</formula>
      <formula>0.99</formula>
    </cfRule>
  </conditionalFormatting>
  <conditionalFormatting sqref="Y15">
    <cfRule type="cellIs" dxfId="44" priority="267" operator="lessThanOrEqual">
      <formula>0.79</formula>
    </cfRule>
  </conditionalFormatting>
  <conditionalFormatting sqref="Y15">
    <cfRule type="cellIs" dxfId="43" priority="265" operator="greaterThanOrEqual">
      <formula>1</formula>
    </cfRule>
    <cfRule type="cellIs" dxfId="42" priority="266" operator="between">
      <formula>0.8</formula>
      <formula>0.99</formula>
    </cfRule>
  </conditionalFormatting>
  <conditionalFormatting sqref="Y17">
    <cfRule type="cellIs" dxfId="41" priority="264" operator="lessThanOrEqual">
      <formula>0.79</formula>
    </cfRule>
  </conditionalFormatting>
  <conditionalFormatting sqref="Y17">
    <cfRule type="cellIs" dxfId="40" priority="262" operator="greaterThanOrEqual">
      <formula>1</formula>
    </cfRule>
    <cfRule type="cellIs" dxfId="39" priority="263" operator="between">
      <formula>0.8</formula>
      <formula>0.99</formula>
    </cfRule>
  </conditionalFormatting>
  <conditionalFormatting sqref="Y18">
    <cfRule type="cellIs" dxfId="38" priority="261" operator="lessThanOrEqual">
      <formula>0.79</formula>
    </cfRule>
  </conditionalFormatting>
  <conditionalFormatting sqref="Y18">
    <cfRule type="cellIs" dxfId="37" priority="259" operator="greaterThanOrEqual">
      <formula>1</formula>
    </cfRule>
    <cfRule type="cellIs" dxfId="36" priority="260" operator="between">
      <formula>0.8</formula>
      <formula>0.99</formula>
    </cfRule>
  </conditionalFormatting>
  <conditionalFormatting sqref="Y19">
    <cfRule type="cellIs" dxfId="35" priority="258" operator="lessThanOrEqual">
      <formula>0.79</formula>
    </cfRule>
  </conditionalFormatting>
  <conditionalFormatting sqref="Y19">
    <cfRule type="cellIs" dxfId="34" priority="256" operator="greaterThanOrEqual">
      <formula>1</formula>
    </cfRule>
    <cfRule type="cellIs" dxfId="33" priority="257" operator="between">
      <formula>0.8</formula>
      <formula>0.99</formula>
    </cfRule>
  </conditionalFormatting>
  <conditionalFormatting sqref="X21:Y21">
    <cfRule type="cellIs" dxfId="32" priority="255" operator="lessThanOrEqual">
      <formula>0.79</formula>
    </cfRule>
  </conditionalFormatting>
  <conditionalFormatting sqref="X21:Y21">
    <cfRule type="cellIs" dxfId="31" priority="253" operator="greaterThanOrEqual">
      <formula>1</formula>
    </cfRule>
    <cfRule type="cellIs" dxfId="30" priority="254" operator="between">
      <formula>0.8</formula>
      <formula>0.99</formula>
    </cfRule>
  </conditionalFormatting>
  <conditionalFormatting sqref="Y23">
    <cfRule type="cellIs" dxfId="29" priority="252" operator="lessThanOrEqual">
      <formula>0.79</formula>
    </cfRule>
  </conditionalFormatting>
  <conditionalFormatting sqref="Y23">
    <cfRule type="cellIs" dxfId="28" priority="250" operator="greaterThanOrEqual">
      <formula>1</formula>
    </cfRule>
    <cfRule type="cellIs" dxfId="27" priority="251" operator="between">
      <formula>0.8</formula>
      <formula>0.99</formula>
    </cfRule>
  </conditionalFormatting>
  <conditionalFormatting sqref="Y25">
    <cfRule type="cellIs" dxfId="26" priority="249" operator="lessThanOrEqual">
      <formula>0.79</formula>
    </cfRule>
  </conditionalFormatting>
  <conditionalFormatting sqref="Y25">
    <cfRule type="cellIs" dxfId="25" priority="247" operator="greaterThanOrEqual">
      <formula>1</formula>
    </cfRule>
    <cfRule type="cellIs" dxfId="24" priority="248" operator="between">
      <formula>0.8</formula>
      <formula>0.99</formula>
    </cfRule>
  </conditionalFormatting>
  <conditionalFormatting sqref="Y27">
    <cfRule type="cellIs" dxfId="23" priority="246" operator="lessThanOrEqual">
      <formula>0.79</formula>
    </cfRule>
  </conditionalFormatting>
  <conditionalFormatting sqref="Y27">
    <cfRule type="cellIs" dxfId="22" priority="244" operator="greaterThanOrEqual">
      <formula>1</formula>
    </cfRule>
    <cfRule type="cellIs" dxfId="21" priority="245" operator="between">
      <formula>0.8</formula>
      <formula>0.99</formula>
    </cfRule>
  </conditionalFormatting>
  <conditionalFormatting sqref="Y28">
    <cfRule type="cellIs" dxfId="20" priority="243" operator="lessThanOrEqual">
      <formula>0.79</formula>
    </cfRule>
  </conditionalFormatting>
  <conditionalFormatting sqref="Y28">
    <cfRule type="cellIs" dxfId="19" priority="241" operator="greaterThanOrEqual">
      <formula>1</formula>
    </cfRule>
    <cfRule type="cellIs" dxfId="18" priority="242" operator="between">
      <formula>0.8</formula>
      <formula>0.99</formula>
    </cfRule>
  </conditionalFormatting>
  <conditionalFormatting sqref="Y30">
    <cfRule type="cellIs" dxfId="17" priority="240" operator="lessThanOrEqual">
      <formula>0.79</formula>
    </cfRule>
  </conditionalFormatting>
  <conditionalFormatting sqref="Y30">
    <cfRule type="cellIs" dxfId="16" priority="238" operator="greaterThanOrEqual">
      <formula>1</formula>
    </cfRule>
    <cfRule type="cellIs" dxfId="15" priority="239" operator="between">
      <formula>0.8</formula>
      <formula>0.99</formula>
    </cfRule>
  </conditionalFormatting>
  <conditionalFormatting sqref="Y31">
    <cfRule type="cellIs" dxfId="14" priority="237" operator="lessThanOrEqual">
      <formula>0.79</formula>
    </cfRule>
  </conditionalFormatting>
  <conditionalFormatting sqref="Y31">
    <cfRule type="cellIs" dxfId="13" priority="235" operator="greaterThanOrEqual">
      <formula>1</formula>
    </cfRule>
    <cfRule type="cellIs" dxfId="12" priority="236" operator="between">
      <formula>0.8</formula>
      <formula>0.99</formula>
    </cfRule>
  </conditionalFormatting>
  <conditionalFormatting sqref="Y33">
    <cfRule type="cellIs" dxfId="11" priority="234" operator="lessThanOrEqual">
      <formula>0.79</formula>
    </cfRule>
  </conditionalFormatting>
  <conditionalFormatting sqref="Y33">
    <cfRule type="cellIs" dxfId="10" priority="232" operator="greaterThanOrEqual">
      <formula>1</formula>
    </cfRule>
    <cfRule type="cellIs" dxfId="9" priority="233" operator="between">
      <formula>0.8</formula>
      <formula>0.99</formula>
    </cfRule>
  </conditionalFormatting>
  <conditionalFormatting sqref="Y35:Y36">
    <cfRule type="cellIs" dxfId="8" priority="231" operator="lessThanOrEqual">
      <formula>0.79</formula>
    </cfRule>
  </conditionalFormatting>
  <conditionalFormatting sqref="Y35:Y36">
    <cfRule type="cellIs" dxfId="7" priority="229" operator="greaterThanOrEqual">
      <formula>1</formula>
    </cfRule>
    <cfRule type="cellIs" dxfId="6" priority="230" operator="between">
      <formula>0.8</formula>
      <formula>0.99</formula>
    </cfRule>
  </conditionalFormatting>
  <conditionalFormatting sqref="X23">
    <cfRule type="cellIs" dxfId="5" priority="6" operator="lessThanOrEqual">
      <formula>0.79</formula>
    </cfRule>
  </conditionalFormatting>
  <conditionalFormatting sqref="X23">
    <cfRule type="cellIs" dxfId="4" priority="4" operator="greaterThanOrEqual">
      <formula>1</formula>
    </cfRule>
    <cfRule type="cellIs" dxfId="3" priority="5" operator="between">
      <formula>0.8</formula>
      <formula>0.99</formula>
    </cfRule>
  </conditionalFormatting>
  <conditionalFormatting sqref="X25">
    <cfRule type="cellIs" dxfId="2" priority="3" operator="lessThanOrEqual">
      <formula>0.79</formula>
    </cfRule>
  </conditionalFormatting>
  <conditionalFormatting sqref="X25">
    <cfRule type="cellIs" dxfId="1" priority="1" operator="greaterThanOrEqual">
      <formula>1</formula>
    </cfRule>
    <cfRule type="cellIs" dxfId="0" priority="2" operator="between">
      <formula>0.8</formula>
      <formula>0.99</formula>
    </cfRule>
  </conditionalFormatting>
  <dataValidations count="2">
    <dataValidation type="list" allowBlank="1" showInputMessage="1" showErrorMessage="1" sqref="P35:P37 D3:D15 R2:T2 S3:U3 R4:T19 F2:G19 I2:P2 J3:Q3 I4:P19 N21:P21 N23:P23 N25:P25 N27:P28 N30:P31 N33:P33 D38:D1048576 R38:T1048576 F38:G1048576 I38:P1048576" xr:uid="{A59ACDF7-1135-4E98-87EC-8F1F22C61198}">
      <formula1>#REF!</formula1>
    </dataValidation>
    <dataValidation type="list" allowBlank="1" showInputMessage="1" showErrorMessage="1" sqref="E3:E15 E38:E1048576" xr:uid="{775B0468-F9C3-4C4F-BD51-5F053BDD3C79}">
      <formula1>#REF!</formula1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PARTICIPACION SIC 2022 SEG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Castillo</dc:creator>
  <cp:lastModifiedBy>Carlos Mario Quintero Solano</cp:lastModifiedBy>
  <dcterms:created xsi:type="dcterms:W3CDTF">2022-01-04T17:48:25Z</dcterms:created>
  <dcterms:modified xsi:type="dcterms:W3CDTF">2023-06-07T15:16:56Z</dcterms:modified>
</cp:coreProperties>
</file>