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lbarrero\Documents\Lorena Barrero\2021\WEB SIC\PUBLICACION\"/>
    </mc:Choice>
  </mc:AlternateContent>
  <xr:revisionPtr revIDLastSave="0" documentId="8_{219CD1FB-0975-4FF5-9EF1-2ACFB774A11F}" xr6:coauthVersionLast="47" xr6:coauthVersionMax="47" xr10:uidLastSave="{00000000-0000-0000-0000-000000000000}"/>
  <bookViews>
    <workbookView xWindow="-28920" yWindow="-120" windowWidth="29040" windowHeight="15840" activeTab="1" xr2:uid="{41C6A64E-C050-4EDA-8A9C-86F64BEF23AA}"/>
  </bookViews>
  <sheets>
    <sheet name="EJECUCIÓN WEB" sheetId="1" r:id="rId1"/>
    <sheet name="METAS"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A39" i="1"/>
  <c r="A38" i="1"/>
  <c r="A37" i="1"/>
  <c r="A36" i="1"/>
  <c r="A35" i="1"/>
  <c r="A34" i="1"/>
  <c r="A33" i="1"/>
  <c r="A32" i="1"/>
  <c r="A31" i="1"/>
  <c r="A30" i="1"/>
  <c r="A28" i="1"/>
  <c r="A27" i="1"/>
  <c r="A25" i="1"/>
  <c r="A24" i="1"/>
  <c r="A23" i="1"/>
  <c r="A22" i="1"/>
  <c r="A21" i="1"/>
  <c r="A20" i="1"/>
  <c r="A19" i="1"/>
  <c r="A18" i="1"/>
  <c r="A16" i="1"/>
  <c r="A15" i="1"/>
  <c r="A13" i="1"/>
  <c r="A12" i="1"/>
  <c r="A11" i="1"/>
  <c r="A10" i="1"/>
  <c r="B4" i="1"/>
  <c r="I42" i="1" l="1"/>
  <c r="H42" i="1"/>
  <c r="C42" i="1" l="1"/>
  <c r="B42" i="1"/>
  <c r="E42" i="1" l="1"/>
  <c r="D42" i="1"/>
  <c r="L42" i="1"/>
  <c r="G42" i="1"/>
  <c r="F42" i="1"/>
  <c r="K42" i="1" l="1"/>
  <c r="J42" i="1"/>
  <c r="O42" i="1"/>
  <c r="N42" i="1"/>
  <c r="M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4691CFAA-086E-4A7C-87BF-BF761A198B35}">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<sst xmlns="http://schemas.openxmlformats.org/spreadsheetml/2006/main" count="67" uniqueCount="38">
  <si>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</si>
  <si>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</si>
  <si>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</si>
  <si>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</si>
  <si>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</si>
  <si>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</si>
  <si>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</si>
  <si>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</si>
  <si>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</si>
  <si>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</si>
  <si>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</si>
  <si>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</si>
  <si>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</si>
  <si>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</si>
  <si>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</si>
  <si>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</si>
  <si>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</si>
  <si>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</si>
  <si>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</si>
  <si>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</si>
  <si>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</si>
  <si>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</si>
  <si>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</si>
  <si>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</si>
  <si>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</si>
  <si>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SEPTIEMBRE - 2021</t>
  </si>
  <si>
    <t>COMPROMISOS</t>
  </si>
  <si>
    <t>SIIF NACIÓN</t>
  </si>
  <si>
    <t>META MINCIT</t>
  </si>
  <si>
    <t>AVANCE META</t>
  </si>
  <si>
    <t>APROP. INICIAL</t>
  </si>
  <si>
    <t>APROP. VIGENTE</t>
  </si>
  <si>
    <t>$</t>
  </si>
  <si>
    <t>%</t>
  </si>
  <si>
    <t>POR EJECUTAR $</t>
  </si>
  <si>
    <t>Gastos por Tributos, Multas, Sanciones e Intereses de Mora</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</si>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</sst>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6">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Fill="1" applyBorder="1" applyAlignment="1">
      <alignment vertical="center"/>
    </xf>
    <xf numFmtId="164" fontId="12" fillId="0" borderId="0" xfId="1" applyNumberFormat="1" applyFont="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xf numFmtId="0" fontId="13" fillId="0" borderId="0" xfId="1" applyFont="1"/>
    <xf numFmtId="0" fontId="14" fillId="0" borderId="0" xfId="1" applyFont="1" applyAlignment="1">
      <alignment horizontal="center" vertical="center"/>
    </xf>
    <xf numFmtId="10" fontId="13" fillId="2" borderId="0" xfId="1" applyNumberFormat="1" applyFont="1" applyFill="1"/>
    <xf numFmtId="0" fontId="15" fillId="2" borderId="0" xfId="1" applyFont="1" applyFill="1"/>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18" fillId="6" borderId="6"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167" fontId="19" fillId="0" borderId="8" xfId="5" applyFont="1" applyBorder="1" applyAlignment="1">
      <alignment horizontal="center" vertical="center"/>
    </xf>
    <xf numFmtId="10" fontId="19" fillId="0" borderId="4" xfId="3" applyNumberFormat="1" applyFont="1" applyBorder="1" applyAlignment="1">
      <alignment horizontal="center" vertical="center"/>
    </xf>
    <xf numFmtId="169" fontId="19" fillId="0" borderId="4" xfId="6" applyNumberFormat="1" applyFont="1" applyBorder="1" applyAlignment="1">
      <alignment horizontal="center" vertical="center"/>
    </xf>
    <xf numFmtId="0" fontId="21" fillId="8" borderId="9" xfId="1" applyFont="1" applyFill="1" applyBorder="1"/>
    <xf numFmtId="167" fontId="21" fillId="0" borderId="9" xfId="5" applyFont="1" applyBorder="1"/>
    <xf numFmtId="10" fontId="21" fillId="0" borderId="9" xfId="3" applyNumberFormat="1" applyFont="1" applyBorder="1"/>
    <xf numFmtId="167" fontId="19" fillId="0" borderId="10" xfId="5" applyFont="1" applyBorder="1" applyAlignment="1">
      <alignment horizontal="center" vertical="center"/>
    </xf>
    <xf numFmtId="10" fontId="19" fillId="0" borderId="11" xfId="3" applyNumberFormat="1" applyFont="1" applyBorder="1" applyAlignment="1">
      <alignment horizontal="center" vertical="center"/>
    </xf>
    <xf numFmtId="169" fontId="19" fillId="0" borderId="11" xfId="6" applyNumberFormat="1" applyFont="1" applyBorder="1" applyAlignment="1">
      <alignment horizontal="center" vertical="center"/>
    </xf>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167" fontId="19" fillId="0" borderId="12" xfId="5" applyFont="1" applyBorder="1" applyAlignment="1">
      <alignment horizontal="center" vertical="center"/>
    </xf>
    <xf numFmtId="10" fontId="19" fillId="0" borderId="6" xfId="3" applyNumberFormat="1" applyFont="1" applyBorder="1" applyAlignment="1">
      <alignment horizontal="center" vertical="center"/>
    </xf>
    <xf numFmtId="169" fontId="19" fillId="0" borderId="6" xfId="6" applyNumberFormat="1" applyFont="1" applyBorder="1" applyAlignment="1">
      <alignment horizontal="center"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169" fontId="15" fillId="2" borderId="0" xfId="1" applyNumberFormat="1"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9" fillId="0" borderId="6" xfId="5" applyFont="1" applyBorder="1" applyAlignment="1">
      <alignment horizontal="center" vertical="center"/>
    </xf>
    <xf numFmtId="167" fontId="17" fillId="3" borderId="5" xfId="5" applyFont="1" applyFill="1" applyBorder="1"/>
    <xf numFmtId="10" fontId="13" fillId="2" borderId="0" xfId="1" applyNumberFormat="1" applyFont="1" applyFill="1" applyAlignment="1">
      <alignment horizontal="right" vertical="center"/>
    </xf>
  </cellXfs>
  <cellStyles count="7">
    <cellStyle name="Millares 2" xfId="2" xr:uid="{9F6EC977-F73F-49B3-BCC0-2C6765F2936E}"/>
    <cellStyle name="Millares 3" xfId="5" xr:uid="{159F002F-BFDB-4C0B-B691-D58377A64BEE}"/>
    <cellStyle name="Moneda 2" xfId="6" xr:uid="{ECA350B2-5175-4298-866E-5CA0FDCB38CB}"/>
    <cellStyle name="Normal" xfId="0" builtinId="0"/>
    <cellStyle name="Normal 2" xfId="1" xr:uid="{DF0A0CB0-4EEA-4402-9998-7CB16CEC9978}"/>
    <cellStyle name="Porcentaje 2" xfId="3" xr:uid="{1D218B38-7643-4C06-94D2-2E151E1DF7C2}"/>
    <cellStyle name="Porcentaje 3" xfId="4" xr:uid="{39AF04B5-331A-4CE5-A952-24DC9083E3EC}"/>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a:extLst>
            <a:ext uri="{FF2B5EF4-FFF2-40B4-BE49-F238E27FC236}">
              <a16:creationId xmlns:a16="http://schemas.microsoft.com/office/drawing/2014/main" id="{B217C0AA-86F3-4612-8080-CB4105A3E2E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4FFCDA99-ED99-4A69-B89E-4AE9AEFEF26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EF383C1A-96C5-4C89-B043-D4ADC0CE72A3}"/>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1/WEB%20SIC/INFORME%20EPA%20AGO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SEPTIEMBRE - 2021</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SENTENCIAS</v>
          </cell>
        </row>
        <row r="18">
          <cell r="A18" t="str">
            <v>CONCILIACIONES</v>
          </cell>
        </row>
        <row r="19">
          <cell r="A19" t="str">
            <v>INCAPACIDADES Y LICENCIAS DE MATERNIDAD Y PATERNIDAD (NO DE PENSIONES)</v>
          </cell>
        </row>
        <row r="20">
          <cell r="A20" t="str">
            <v>ORGANIZACIÓN PARA LA COOPERACIÓN Y EL DESARROLLO ECONÓMICO OCDE-ARTICULO 47 LEY 1450 DE 2011 Y LEY 1950 DE 2019</v>
          </cell>
        </row>
        <row r="22">
          <cell r="A22" t="str">
            <v>PLANES COMPLEMENTARIOS DE SALUD (NO DE PENSIONES).</v>
          </cell>
        </row>
        <row r="24">
          <cell r="A24" t="str">
            <v>IMPUESTOS</v>
          </cell>
        </row>
        <row r="25">
          <cell r="A25" t="str">
            <v>CUOTA DE FISCALIZACIÓN Y AUDITAJE</v>
          </cell>
        </row>
        <row r="28">
          <cell r="A28" t="str">
            <v>INCREMENTO DE LA COBERTURA DE LOS SERVICIOS DE LA RED NACIONAL DE PROTECCIÓN AL CONSUMIDOR EN EL TERRITORIO  NACIONAL</v>
          </cell>
        </row>
        <row r="29">
          <cell r="A29" t="str">
            <v>MEJORAMIENTO DEL CONTROL Y VIGILANCIA A LAS CÁMARAS DE COMERCIO Y COMERCIANTES A NIVEL  NACIONAL</v>
          </cell>
        </row>
        <row r="30">
          <cell r="A30" t="str">
            <v>FORTALECIMIENTO DE LA FUNCIÓN JURISDICCIONAL DE LA SUPERINTENDENCIA DE INDUSTRIA Y COMERCIO A NIVEL  NACIONAL</v>
          </cell>
        </row>
        <row r="31">
          <cell r="A31" t="str">
            <v>FORTALECIMIENTO DE LA PROTECCIÓN DE DATOS PERSONALES A NIVEL  NACIONAL</v>
          </cell>
        </row>
        <row r="32">
          <cell r="A32" t="str">
            <v>FORTALECIMIENTO DEL RÉGIMEN DE PROTECCIÓN DE LA LIBRE COMPETENCIA ECONÓMICA EN LOS MERCADOS A NIVEL  NACIONAL</v>
          </cell>
        </row>
        <row r="33">
          <cell r="A33" t="str">
            <v>FORTALECIMIENTO DE LA ATENCIÓN Y PROMOCIÓN DE TRÁMITES Y SERVICIOS EN EL MARCO DEL SISTEMA DE PROPIEDAD INDUSTRIAL A NIVEL  NACIONAL</v>
          </cell>
        </row>
        <row r="34">
          <cell r="A34" t="str">
            <v>MEJORAMIENTO EN LA EJECUCIÓN DE LAS FUNCIONES ASIGNADAS EN MATERIA DE PROTECCIÓN AL CONSUMIDOR A NIVEL  NACIONAL</v>
          </cell>
        </row>
        <row r="35">
          <cell r="A35" t="str">
            <v>FORTALECIMIENTO DE LA FUNCIÓN DE INSPECCIÓN, CONTROL Y VIGILANCIA DE LA SUPERINTENDENCIA DE INDUSTRIA Y COMERCIO EN EL MARCO DEL SUBSISTEMA NACIONAL DE CALIDAD, EL RÉGIMEN DE CONTROL DE PRECIOS Y EL SECTOR VALUATORIO A NIVEL  NACIONAL</v>
          </cell>
        </row>
        <row r="37">
          <cell r="A37" t="str">
            <v>FORTALECIMIENTO DEL SISTEMA DE ATENCIÓN AL CIUDADANO DE LA SUPERINTENDENCIA DE INDUSTRIA Y COMERCIO A NIVEL  NACIONAL</v>
          </cell>
        </row>
        <row r="38">
          <cell r="A38" t="str">
            <v>MEJORAMIENTO DE LOS SISTEMAS DE INFORMACIÓN Y SERVICIOS TECNOLÓGICOS DE LA SUPERINTENDENCIA DE INDUSTRIA Y COMERCIO EN EL TERRITORIO  NACIONAL</v>
          </cell>
        </row>
        <row r="39">
          <cell r="A39" t="str">
            <v>MEJORAMIENTO EN LA CALIDAD DE LA GESTIÓN ESTRATÉGICA DE LA SUPERINTENDENCIA DE INDUSTRIA Y COMERCIO A NIVEL  NACIONAL</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80CDD-CCF8-412F-B56C-089AAAE16736}">
  <sheetPr>
    <tabColor theme="7" tint="-0.249977111117893"/>
  </sheetPr>
  <dimension ref="A1:O45"/>
  <sheetViews>
    <sheetView zoomScale="80" zoomScaleNormal="80" workbookViewId="0">
      <pane xSplit="1" ySplit="7" topLeftCell="B8" activePane="bottomRight" state="frozen"/>
      <selection pane="topRight" activeCell="B1" sqref="B1"/>
      <selection pane="bottomLeft" activeCell="A2" sqref="A2"/>
      <selection pane="bottomRight" activeCell="B8" sqref="B8"/>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SEPTIEMBRE - 2021</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107314480000</v>
      </c>
      <c r="C8" s="16">
        <v>113790202000</v>
      </c>
      <c r="D8" s="16">
        <v>78107375448.210007</v>
      </c>
      <c r="E8" s="17">
        <v>0.68641564981324144</v>
      </c>
      <c r="F8" s="16">
        <v>64879286119.760002</v>
      </c>
      <c r="G8" s="17">
        <v>0.57016584011126026</v>
      </c>
      <c r="H8" s="16">
        <v>102118110865.76001</v>
      </c>
      <c r="I8" s="16">
        <v>64728969474.960007</v>
      </c>
      <c r="J8" s="16">
        <v>11672091134.24</v>
      </c>
      <c r="K8" s="17">
        <v>0.10257553751631446</v>
      </c>
      <c r="L8" s="16">
        <v>35682826551.790001</v>
      </c>
      <c r="M8" s="17">
        <v>0.31358435018675862</v>
      </c>
      <c r="N8" s="16">
        <v>48910915880.239998</v>
      </c>
      <c r="O8" s="17">
        <v>0.4298341598887398</v>
      </c>
    </row>
    <row r="9" spans="1:15" s="18" customFormat="1" ht="15.75" x14ac:dyDescent="0.25">
      <c r="A9" s="19" t="s">
        <v>19</v>
      </c>
      <c r="B9" s="20">
        <v>65004098000</v>
      </c>
      <c r="C9" s="20">
        <v>65004098000</v>
      </c>
      <c r="D9" s="20">
        <v>42841200206.040001</v>
      </c>
      <c r="E9" s="21">
        <v>0.65905383697563191</v>
      </c>
      <c r="F9" s="20">
        <v>42828557267.040001</v>
      </c>
      <c r="G9" s="21">
        <v>0.65885934248391542</v>
      </c>
      <c r="H9" s="20">
        <v>63489445000</v>
      </c>
      <c r="I9" s="20">
        <v>42828557267.040001</v>
      </c>
      <c r="J9" s="20">
        <v>1514653000</v>
      </c>
      <c r="K9" s="21">
        <v>2.3300884814985049E-2</v>
      </c>
      <c r="L9" s="20">
        <v>22162897793.959999</v>
      </c>
      <c r="M9" s="21">
        <v>0.34094616302436809</v>
      </c>
      <c r="N9" s="20">
        <v>22175540732.959999</v>
      </c>
      <c r="O9" s="21">
        <v>0.34114065751608458</v>
      </c>
    </row>
    <row r="10" spans="1:15" x14ac:dyDescent="0.25">
      <c r="A10" s="22" t="str">
        <f>+'[1]TD-EPA'!A6</f>
        <v>SALARIO</v>
      </c>
      <c r="B10" s="23">
        <v>36141494000</v>
      </c>
      <c r="C10" s="24">
        <v>36141494000</v>
      </c>
      <c r="D10" s="24">
        <v>25635664000.709999</v>
      </c>
      <c r="E10" s="25">
        <v>0.70931389833275849</v>
      </c>
      <c r="F10" s="23">
        <v>25628343980.709999</v>
      </c>
      <c r="G10" s="25">
        <v>0.70911136049633139</v>
      </c>
      <c r="H10" s="23">
        <v>36141494000</v>
      </c>
      <c r="I10" s="23">
        <v>25628343980.709999</v>
      </c>
      <c r="J10" s="23">
        <v>0</v>
      </c>
      <c r="K10" s="25">
        <v>0</v>
      </c>
      <c r="L10" s="23">
        <v>10505829999.290001</v>
      </c>
      <c r="M10" s="25">
        <v>0.29068610166724157</v>
      </c>
      <c r="N10" s="23">
        <v>10513150019.290001</v>
      </c>
      <c r="O10" s="25">
        <v>0.29088863950366856</v>
      </c>
    </row>
    <row r="11" spans="1:15" ht="28.5" x14ac:dyDescent="0.25">
      <c r="A11" s="22" t="str">
        <f>+'[1]TD-EPA'!A7</f>
        <v>CONTRIBUCIONES INHERENTES A LA NÓMINA</v>
      </c>
      <c r="B11" s="23">
        <v>14477430000</v>
      </c>
      <c r="C11" s="24">
        <v>14477430000</v>
      </c>
      <c r="D11" s="24">
        <v>9833288226.3299999</v>
      </c>
      <c r="E11" s="25">
        <v>0.6792150420571883</v>
      </c>
      <c r="F11" s="23">
        <v>9833187426.3299999</v>
      </c>
      <c r="G11" s="25">
        <v>0.67920807949546291</v>
      </c>
      <c r="H11" s="23">
        <v>14477430000</v>
      </c>
      <c r="I11" s="23">
        <v>9833187426.3299999</v>
      </c>
      <c r="J11" s="23">
        <v>0</v>
      </c>
      <c r="K11" s="25">
        <v>0</v>
      </c>
      <c r="L11" s="23">
        <v>4644141773.6700001</v>
      </c>
      <c r="M11" s="25">
        <v>0.3207849579428117</v>
      </c>
      <c r="N11" s="23">
        <v>4644242573.6700001</v>
      </c>
      <c r="O11" s="25">
        <v>0.32079192050453709</v>
      </c>
    </row>
    <row r="12" spans="1:15" ht="28.5" x14ac:dyDescent="0.25">
      <c r="A12" s="22" t="str">
        <f>+'[1]TD-EPA'!A8</f>
        <v>REMUNERACIONES NO CONSTITUTIVAS DE FACTOR SALARIAL</v>
      </c>
      <c r="B12" s="23">
        <v>12870521000</v>
      </c>
      <c r="C12" s="24">
        <v>12870521000</v>
      </c>
      <c r="D12" s="24">
        <v>7372247979</v>
      </c>
      <c r="E12" s="25">
        <v>0.57280105280897331</v>
      </c>
      <c r="F12" s="23">
        <v>7367025860</v>
      </c>
      <c r="G12" s="25">
        <v>0.57239531018208201</v>
      </c>
      <c r="H12" s="23">
        <v>12870521000</v>
      </c>
      <c r="I12" s="23">
        <v>7367025860</v>
      </c>
      <c r="J12" s="23">
        <v>0</v>
      </c>
      <c r="K12" s="25">
        <v>0</v>
      </c>
      <c r="L12" s="23">
        <v>5498273021</v>
      </c>
      <c r="M12" s="25">
        <v>0.42719894719102669</v>
      </c>
      <c r="N12" s="23">
        <v>5503495140</v>
      </c>
      <c r="O12" s="25">
        <v>0.42760468981791799</v>
      </c>
    </row>
    <row r="13" spans="1:15" ht="42.75" x14ac:dyDescent="0.25">
      <c r="A13" s="22" t="str">
        <f>+'[1]TD-EPA'!A9</f>
        <v>OTROS GASTOS DE PERSONAL - DISTRIBUCIÓN PREVIO CONCEPTO DGPPN</v>
      </c>
      <c r="B13" s="23">
        <v>1514653000</v>
      </c>
      <c r="C13" s="24">
        <v>1514653000</v>
      </c>
      <c r="D13" s="24">
        <v>0</v>
      </c>
      <c r="E13" s="25">
        <v>0</v>
      </c>
      <c r="F13" s="23">
        <v>0</v>
      </c>
      <c r="G13" s="25">
        <v>0</v>
      </c>
      <c r="H13" s="23">
        <v>0</v>
      </c>
      <c r="I13" s="23">
        <v>0</v>
      </c>
      <c r="J13" s="23">
        <v>1514653000</v>
      </c>
      <c r="K13" s="25">
        <v>1</v>
      </c>
      <c r="L13" s="23">
        <v>1514653000</v>
      </c>
      <c r="M13" s="25">
        <v>1</v>
      </c>
      <c r="N13" s="23">
        <v>1514653000</v>
      </c>
      <c r="O13" s="25">
        <v>1</v>
      </c>
    </row>
    <row r="14" spans="1:15" s="18" customFormat="1" ht="15" customHeight="1" x14ac:dyDescent="0.25">
      <c r="A14" s="19" t="s">
        <v>20</v>
      </c>
      <c r="B14" s="20">
        <v>13056620000</v>
      </c>
      <c r="C14" s="20">
        <v>39809356990</v>
      </c>
      <c r="D14" s="20">
        <v>33012123234.709999</v>
      </c>
      <c r="E14" s="21">
        <v>0.82925537438352881</v>
      </c>
      <c r="F14" s="20">
        <v>19868768442.009998</v>
      </c>
      <c r="G14" s="21">
        <v>0.49909794943437491</v>
      </c>
      <c r="H14" s="20">
        <v>35040287865.760002</v>
      </c>
      <c r="I14" s="20">
        <v>19723678112.009998</v>
      </c>
      <c r="J14" s="20">
        <v>4769069124.2399998</v>
      </c>
      <c r="K14" s="21">
        <v>0.11979769292525817</v>
      </c>
      <c r="L14" s="20">
        <v>6797233755.29</v>
      </c>
      <c r="M14" s="21">
        <v>0.17074462561647119</v>
      </c>
      <c r="N14" s="20">
        <v>19940588547.990002</v>
      </c>
      <c r="O14" s="21">
        <v>0.50090205056562509</v>
      </c>
    </row>
    <row r="15" spans="1:15" ht="28.5" x14ac:dyDescent="0.25">
      <c r="A15" s="22" t="str">
        <f>+'[1]TD-EPA'!A11</f>
        <v>ADQUISICIÓN DE ACTIVOS NO FINANCIEROS</v>
      </c>
      <c r="B15" s="23">
        <v>317824000</v>
      </c>
      <c r="C15" s="24">
        <v>12831395203</v>
      </c>
      <c r="D15" s="24">
        <v>8311336263.8000002</v>
      </c>
      <c r="E15" s="25">
        <v>0.6477344148714862</v>
      </c>
      <c r="F15" s="23">
        <v>4940161229.8000002</v>
      </c>
      <c r="G15" s="25">
        <v>0.38500577307797229</v>
      </c>
      <c r="H15" s="23">
        <v>9893507993.8500004</v>
      </c>
      <c r="I15" s="23">
        <v>4940161229.8000002</v>
      </c>
      <c r="J15" s="23">
        <v>2937887209.1499996</v>
      </c>
      <c r="K15" s="25">
        <v>0.22896085442548891</v>
      </c>
      <c r="L15" s="23">
        <v>4520058939.1999998</v>
      </c>
      <c r="M15" s="25">
        <v>0.3522655851285138</v>
      </c>
      <c r="N15" s="23">
        <v>7891233973.1999998</v>
      </c>
      <c r="O15" s="25">
        <v>0.61499422692202776</v>
      </c>
    </row>
    <row r="16" spans="1:15" x14ac:dyDescent="0.25">
      <c r="A16" s="22" t="str">
        <f>+'[1]TD-EPA'!A12</f>
        <v>ADQUISICIONES DIFERENTES DE ACTIVOS</v>
      </c>
      <c r="B16" s="23">
        <v>12738796000</v>
      </c>
      <c r="C16" s="24">
        <v>26977961787</v>
      </c>
      <c r="D16" s="24">
        <v>24700786970.91</v>
      </c>
      <c r="E16" s="25">
        <v>0.91559129507006298</v>
      </c>
      <c r="F16" s="23">
        <v>14928607212.209999</v>
      </c>
      <c r="G16" s="25">
        <v>0.55336304981363416</v>
      </c>
      <c r="H16" s="23">
        <v>25146779871.91</v>
      </c>
      <c r="I16" s="23">
        <v>14783516882.209999</v>
      </c>
      <c r="J16" s="23">
        <v>1831181915.0900002</v>
      </c>
      <c r="K16" s="25">
        <v>6.7876955625773061E-2</v>
      </c>
      <c r="L16" s="23">
        <v>2277174816.0900002</v>
      </c>
      <c r="M16" s="25">
        <v>8.4408704929937045E-2</v>
      </c>
      <c r="N16" s="23">
        <v>12049354574.790001</v>
      </c>
      <c r="O16" s="25">
        <v>0.44663695018636584</v>
      </c>
    </row>
    <row r="17" spans="1:15" s="18" customFormat="1" ht="15.75" x14ac:dyDescent="0.25">
      <c r="A17" s="19" t="s">
        <v>21</v>
      </c>
      <c r="B17" s="20">
        <v>28858259000</v>
      </c>
      <c r="C17" s="20">
        <v>8581244010</v>
      </c>
      <c r="D17" s="20">
        <v>2251464157.46</v>
      </c>
      <c r="E17" s="21">
        <v>0.2623703690090034</v>
      </c>
      <c r="F17" s="20">
        <v>2179372560.71</v>
      </c>
      <c r="G17" s="21">
        <v>0.25396930307194471</v>
      </c>
      <c r="H17" s="20">
        <v>3585748000</v>
      </c>
      <c r="I17" s="20">
        <v>2174146245.9099998</v>
      </c>
      <c r="J17" s="20">
        <v>4995496010</v>
      </c>
      <c r="K17" s="21">
        <v>0.58214123781803517</v>
      </c>
      <c r="L17" s="20">
        <v>6329779852.54</v>
      </c>
      <c r="M17" s="21">
        <v>0.73762963099099665</v>
      </c>
      <c r="N17" s="20">
        <v>6401871449.29</v>
      </c>
      <c r="O17" s="21">
        <v>0.74603069692805535</v>
      </c>
    </row>
    <row r="18" spans="1:15" ht="42.75" x14ac:dyDescent="0.25">
      <c r="A18" s="22" t="str">
        <f>+'[1]TD-EPA'!A14</f>
        <v>CONVENCION DEL METRO - OFICINA INTERNACIONAL DE PESAS Y MEDIDAS - BIPM. LEY 1512 DE 2012</v>
      </c>
      <c r="B18" s="23">
        <v>237004000</v>
      </c>
      <c r="C18" s="24">
        <v>261004000</v>
      </c>
      <c r="D18" s="24">
        <v>237004000</v>
      </c>
      <c r="E18" s="25">
        <v>0.90804738624695402</v>
      </c>
      <c r="F18" s="23">
        <v>235942218</v>
      </c>
      <c r="G18" s="25">
        <v>0.90397931832462342</v>
      </c>
      <c r="H18" s="23">
        <v>237004000</v>
      </c>
      <c r="I18" s="23">
        <v>235942218</v>
      </c>
      <c r="J18" s="23">
        <v>24000000</v>
      </c>
      <c r="K18" s="25">
        <v>9.1952613753045934E-2</v>
      </c>
      <c r="L18" s="23">
        <v>24000000</v>
      </c>
      <c r="M18" s="25">
        <v>9.1952613753045934E-2</v>
      </c>
      <c r="N18" s="23">
        <v>25061782</v>
      </c>
      <c r="O18" s="25">
        <v>9.6020681675376626E-2</v>
      </c>
    </row>
    <row r="19" spans="1:15" ht="57" x14ac:dyDescent="0.25">
      <c r="A19" s="22" t="str">
        <f>+'[1]TD-EPA'!A15</f>
        <v>PROVISIÓN PARA GASTOS INSTITUCIONALES Y/O SECTORIALES CONTINGENTES- PREVIO CONCEPTO DGPPN</v>
      </c>
      <c r="B19" s="23">
        <v>23849372000</v>
      </c>
      <c r="C19" s="24">
        <v>2871635010</v>
      </c>
      <c r="D19" s="24">
        <v>0</v>
      </c>
      <c r="E19" s="25">
        <v>0</v>
      </c>
      <c r="F19" s="23">
        <v>0</v>
      </c>
      <c r="G19" s="25">
        <v>0</v>
      </c>
      <c r="H19" s="23">
        <v>0</v>
      </c>
      <c r="I19" s="23">
        <v>0</v>
      </c>
      <c r="J19" s="23">
        <v>2871635010</v>
      </c>
      <c r="K19" s="25">
        <v>1</v>
      </c>
      <c r="L19" s="23">
        <v>2871635010</v>
      </c>
      <c r="M19" s="25">
        <v>1</v>
      </c>
      <c r="N19" s="23">
        <v>2871635010</v>
      </c>
      <c r="O19" s="25">
        <v>1</v>
      </c>
    </row>
    <row r="20" spans="1:15" x14ac:dyDescent="0.25">
      <c r="A20" s="22" t="str">
        <f>+'[1]TD-EPA'!A16</f>
        <v>MESADAS PENSIONALES (DE PENSIONES)</v>
      </c>
      <c r="B20" s="23">
        <v>446827000</v>
      </c>
      <c r="C20" s="24">
        <v>446827000</v>
      </c>
      <c r="D20" s="24">
        <v>277524915.20999998</v>
      </c>
      <c r="E20" s="25">
        <v>0.62110148941312848</v>
      </c>
      <c r="F20" s="23">
        <v>277524915.20999998</v>
      </c>
      <c r="G20" s="25">
        <v>0.62110148941312848</v>
      </c>
      <c r="H20" s="23">
        <v>430200000</v>
      </c>
      <c r="I20" s="23">
        <v>277495752.41000003</v>
      </c>
      <c r="J20" s="23">
        <v>16627000</v>
      </c>
      <c r="K20" s="25">
        <v>3.7211269686030612E-2</v>
      </c>
      <c r="L20" s="23">
        <v>169302084.79000002</v>
      </c>
      <c r="M20" s="25">
        <v>0.37889851058687146</v>
      </c>
      <c r="N20" s="23">
        <v>169302084.79000002</v>
      </c>
      <c r="O20" s="25">
        <v>0.37889851058687146</v>
      </c>
    </row>
    <row r="21" spans="1:15" x14ac:dyDescent="0.25">
      <c r="A21" s="22" t="str">
        <f>+'[1]TD-EPA'!A17</f>
        <v>SENTENCIAS</v>
      </c>
      <c r="B21" s="23">
        <v>2360329000</v>
      </c>
      <c r="C21" s="24">
        <v>2360329000</v>
      </c>
      <c r="D21" s="24">
        <v>251699947.75</v>
      </c>
      <c r="E21" s="25">
        <v>0.10663765422108529</v>
      </c>
      <c r="F21" s="23">
        <v>210432498</v>
      </c>
      <c r="G21" s="25">
        <v>8.9153884055993893E-2</v>
      </c>
      <c r="H21" s="23">
        <v>580000000</v>
      </c>
      <c r="I21" s="23">
        <v>210432498</v>
      </c>
      <c r="J21" s="23">
        <v>1780329000</v>
      </c>
      <c r="K21" s="25">
        <v>0.75427154434826671</v>
      </c>
      <c r="L21" s="23">
        <v>2108629052.25</v>
      </c>
      <c r="M21" s="25">
        <v>0.89336234577891471</v>
      </c>
      <c r="N21" s="23">
        <v>2149896502</v>
      </c>
      <c r="O21" s="25">
        <v>0.91084611594400611</v>
      </c>
    </row>
    <row r="22" spans="1:15" x14ac:dyDescent="0.25">
      <c r="A22" s="22" t="str">
        <f>+'[1]TD-EPA'!A18</f>
        <v>CONCILIACIONES</v>
      </c>
      <c r="B22" s="23">
        <v>1731983000</v>
      </c>
      <c r="C22" s="24">
        <v>1731983000</v>
      </c>
      <c r="D22" s="24">
        <v>903016237.5</v>
      </c>
      <c r="E22" s="25">
        <v>0.5213770790475426</v>
      </c>
      <c r="F22" s="23">
        <v>873253872.5</v>
      </c>
      <c r="G22" s="25">
        <v>0.50419309687219793</v>
      </c>
      <c r="H22" s="23">
        <v>1500000000</v>
      </c>
      <c r="I22" s="23">
        <v>868056720.5</v>
      </c>
      <c r="J22" s="23">
        <v>231983000</v>
      </c>
      <c r="K22" s="25">
        <v>0.13394069110378104</v>
      </c>
      <c r="L22" s="23">
        <v>828966762.5</v>
      </c>
      <c r="M22" s="25">
        <v>0.4786229209524574</v>
      </c>
      <c r="N22" s="23">
        <v>858729127.5</v>
      </c>
      <c r="O22" s="25">
        <v>0.49580690312780207</v>
      </c>
    </row>
    <row r="23" spans="1:15" ht="42.75" x14ac:dyDescent="0.25">
      <c r="A23" s="22" t="str">
        <f>+'[1]TD-EPA'!A19</f>
        <v>INCAPACIDADES Y LICENCIAS DE MATERNIDAD Y PATERNIDAD (NO DE PENSIONES)</v>
      </c>
      <c r="B23" s="23">
        <v>137822000</v>
      </c>
      <c r="C23" s="24">
        <v>137822000</v>
      </c>
      <c r="D23" s="24">
        <v>23145954</v>
      </c>
      <c r="E23" s="25">
        <v>0.1679409238002641</v>
      </c>
      <c r="F23" s="23">
        <v>23145954</v>
      </c>
      <c r="G23" s="25">
        <v>0.1679409238002641</v>
      </c>
      <c r="H23" s="23">
        <v>137822000</v>
      </c>
      <c r="I23" s="23">
        <v>23145954</v>
      </c>
      <c r="J23" s="23">
        <v>0</v>
      </c>
      <c r="K23" s="25">
        <v>0</v>
      </c>
      <c r="L23" s="23">
        <v>114676046</v>
      </c>
      <c r="M23" s="25">
        <v>0.83205907619973585</v>
      </c>
      <c r="N23" s="23">
        <v>114676046</v>
      </c>
      <c r="O23" s="25">
        <v>0.83205907619973585</v>
      </c>
    </row>
    <row r="24" spans="1:15" ht="57" x14ac:dyDescent="0.25">
      <c r="A24" s="22" t="str">
        <f>+'[1]TD-EPA'!A20</f>
        <v>ORGANIZACIÓN PARA LA COOPERACIÓN Y EL DESARROLLO ECONÓMICO OCDE-ARTICULO 47 LEY 1450 DE 2011 Y LEY 1950 DE 2019</v>
      </c>
      <c r="B24" s="23">
        <v>94922000</v>
      </c>
      <c r="C24" s="24">
        <v>70922000</v>
      </c>
      <c r="D24" s="24">
        <v>0</v>
      </c>
      <c r="E24" s="25">
        <v>0</v>
      </c>
      <c r="F24" s="23">
        <v>0</v>
      </c>
      <c r="G24" s="25">
        <v>0</v>
      </c>
      <c r="H24" s="23">
        <v>0</v>
      </c>
      <c r="I24" s="23">
        <v>0</v>
      </c>
      <c r="J24" s="23">
        <v>70922000</v>
      </c>
      <c r="K24" s="25">
        <v>1</v>
      </c>
      <c r="L24" s="23">
        <v>70922000</v>
      </c>
      <c r="M24" s="25">
        <v>1</v>
      </c>
      <c r="N24" s="23">
        <v>70922000</v>
      </c>
      <c r="O24" s="25">
        <v>1</v>
      </c>
    </row>
    <row r="25" spans="1:15" ht="28.5" x14ac:dyDescent="0.25">
      <c r="A25" s="22" t="str">
        <f>+'[1]TD-EPA'!A22</f>
        <v>PLANES COMPLEMENTARIOS DE SALUD (NO DE PENSIONES).</v>
      </c>
      <c r="B25" s="23">
        <v>0</v>
      </c>
      <c r="C25" s="24">
        <v>700722000</v>
      </c>
      <c r="D25" s="24">
        <v>559073103</v>
      </c>
      <c r="E25" s="25">
        <v>0</v>
      </c>
      <c r="F25" s="23">
        <v>559073103</v>
      </c>
      <c r="G25" s="25">
        <v>0.7978529331175559</v>
      </c>
      <c r="H25" s="23">
        <v>700722000</v>
      </c>
      <c r="I25" s="23">
        <v>559073103</v>
      </c>
      <c r="J25" s="23">
        <v>0</v>
      </c>
      <c r="K25" s="25">
        <v>0</v>
      </c>
      <c r="L25" s="23">
        <v>141648897</v>
      </c>
      <c r="M25" s="25">
        <v>0.2021470668824441</v>
      </c>
      <c r="N25" s="23">
        <v>141648897</v>
      </c>
      <c r="O25" s="25">
        <v>0.2021470668824441</v>
      </c>
    </row>
    <row r="26" spans="1:15" x14ac:dyDescent="0.25">
      <c r="A26" s="19" t="s">
        <v>21</v>
      </c>
      <c r="B26" s="20">
        <v>395503000</v>
      </c>
      <c r="C26" s="20">
        <v>395503000</v>
      </c>
      <c r="D26" s="20">
        <v>2587850</v>
      </c>
      <c r="E26" s="21">
        <v>6.5431867773442934E-3</v>
      </c>
      <c r="F26" s="20">
        <v>2587850</v>
      </c>
      <c r="G26" s="21">
        <v>6.5431867773442934E-3</v>
      </c>
      <c r="H26" s="20">
        <v>2630000</v>
      </c>
      <c r="I26" s="20">
        <v>2587850</v>
      </c>
      <c r="J26" s="20">
        <v>392873000</v>
      </c>
      <c r="K26" s="21">
        <v>0.99335024007403228</v>
      </c>
      <c r="L26" s="20">
        <v>392915150</v>
      </c>
      <c r="M26" s="21">
        <v>0.99345681322265567</v>
      </c>
      <c r="N26" s="20">
        <v>392915150</v>
      </c>
      <c r="O26" s="21">
        <v>0.99345681322265567</v>
      </c>
    </row>
    <row r="27" spans="1:15" x14ac:dyDescent="0.25">
      <c r="A27" s="22" t="str">
        <f>+'[1]TD-EPA'!A24</f>
        <v>IMPUESTOS</v>
      </c>
      <c r="B27" s="23">
        <v>54637000</v>
      </c>
      <c r="C27" s="24">
        <v>54637000</v>
      </c>
      <c r="D27" s="24">
        <v>2587850</v>
      </c>
      <c r="E27" s="25">
        <v>4.7364423376100445E-2</v>
      </c>
      <c r="F27" s="23">
        <v>2587850</v>
      </c>
      <c r="G27" s="25">
        <v>4.7364423376100445E-2</v>
      </c>
      <c r="H27" s="23">
        <v>2630000</v>
      </c>
      <c r="I27" s="23">
        <v>2587850</v>
      </c>
      <c r="J27" s="23">
        <v>52007000</v>
      </c>
      <c r="K27" s="25">
        <v>0.95186412138294563</v>
      </c>
      <c r="L27" s="23">
        <v>52049150</v>
      </c>
      <c r="M27" s="25">
        <v>0.95263557662389953</v>
      </c>
      <c r="N27" s="23">
        <v>52049150</v>
      </c>
      <c r="O27" s="25">
        <v>0.95263557662389953</v>
      </c>
    </row>
    <row r="28" spans="1:15" s="18" customFormat="1" ht="15.75" customHeight="1" x14ac:dyDescent="0.25">
      <c r="A28" s="22" t="str">
        <f>+'[1]TD-EPA'!A25</f>
        <v>CUOTA DE FISCALIZACIÓN Y AUDITAJE</v>
      </c>
      <c r="B28" s="23">
        <v>340866000</v>
      </c>
      <c r="C28" s="24">
        <v>340866000</v>
      </c>
      <c r="D28" s="24">
        <v>0</v>
      </c>
      <c r="E28" s="25">
        <v>0</v>
      </c>
      <c r="F28" s="23">
        <v>0</v>
      </c>
      <c r="G28" s="25">
        <v>0</v>
      </c>
      <c r="H28" s="23">
        <v>0</v>
      </c>
      <c r="I28" s="23">
        <v>0</v>
      </c>
      <c r="J28" s="23">
        <v>340866000</v>
      </c>
      <c r="K28" s="25">
        <v>1</v>
      </c>
      <c r="L28" s="23">
        <v>340866000</v>
      </c>
      <c r="M28" s="25">
        <v>1</v>
      </c>
      <c r="N28" s="23">
        <v>340866000</v>
      </c>
      <c r="O28" s="25">
        <v>1</v>
      </c>
    </row>
    <row r="29" spans="1:15" x14ac:dyDescent="0.25">
      <c r="A29" s="15" t="s">
        <v>22</v>
      </c>
      <c r="B29" s="16">
        <v>138279817403</v>
      </c>
      <c r="C29" s="16">
        <v>138279817403</v>
      </c>
      <c r="D29" s="16">
        <v>126575782970.65001</v>
      </c>
      <c r="E29" s="17">
        <v>0.91535977807780888</v>
      </c>
      <c r="F29" s="16">
        <v>80731264428.110001</v>
      </c>
      <c r="G29" s="17">
        <v>0.58382536182289269</v>
      </c>
      <c r="H29" s="16">
        <v>133947441503.21001</v>
      </c>
      <c r="I29" s="16">
        <v>80725084428.110001</v>
      </c>
      <c r="J29" s="16">
        <v>4332375899.7900009</v>
      </c>
      <c r="K29" s="17">
        <v>3.133050058320376E-2</v>
      </c>
      <c r="L29" s="16">
        <v>11704034432.349998</v>
      </c>
      <c r="M29" s="17">
        <v>8.4640221922191214E-2</v>
      </c>
      <c r="N29" s="16">
        <v>57548552974.890007</v>
      </c>
      <c r="O29" s="17">
        <v>0.41617463817710743</v>
      </c>
    </row>
    <row r="30" spans="1:15" ht="57" x14ac:dyDescent="0.25">
      <c r="A30" s="22" t="str">
        <f>+'[1]TD-EPA'!A28</f>
        <v>INCREMENTO DE LA COBERTURA DE LOS SERVICIOS DE LA RED NACIONAL DE PROTECCIÓN AL CONSUMIDOR EN EL TERRITORIO  NACIONAL</v>
      </c>
      <c r="B30" s="23">
        <v>31998915000</v>
      </c>
      <c r="C30" s="24">
        <v>31998915000</v>
      </c>
      <c r="D30" s="24">
        <v>29569939650</v>
      </c>
      <c r="E30" s="25">
        <v>0.92409194655506288</v>
      </c>
      <c r="F30" s="23">
        <v>18795409996</v>
      </c>
      <c r="G30" s="25">
        <v>0.58737647810871085</v>
      </c>
      <c r="H30" s="23">
        <v>30848092121</v>
      </c>
      <c r="I30" s="23">
        <v>18795409996</v>
      </c>
      <c r="J30" s="23">
        <v>1150822879</v>
      </c>
      <c r="K30" s="25">
        <v>3.5964434387853461E-2</v>
      </c>
      <c r="L30" s="23">
        <v>2428975350</v>
      </c>
      <c r="M30" s="25">
        <v>7.5908053444937118E-2</v>
      </c>
      <c r="N30" s="23">
        <v>13203505004</v>
      </c>
      <c r="O30" s="25">
        <v>0.41262352189128915</v>
      </c>
    </row>
    <row r="31" spans="1:15" ht="57" x14ac:dyDescent="0.25">
      <c r="A31" s="22" t="str">
        <f>+'[1]TD-EPA'!A29</f>
        <v>MEJORAMIENTO DEL CONTROL Y VIGILANCIA A LAS CÁMARAS DE COMERCIO Y COMERCIANTES A NIVEL  NACIONAL</v>
      </c>
      <c r="B31" s="23">
        <v>818071964</v>
      </c>
      <c r="C31" s="24">
        <v>818071964</v>
      </c>
      <c r="D31" s="24">
        <v>794881358</v>
      </c>
      <c r="E31" s="25">
        <v>0.97165211983722255</v>
      </c>
      <c r="F31" s="23">
        <v>530698560</v>
      </c>
      <c r="G31" s="25">
        <v>0.64871867433902186</v>
      </c>
      <c r="H31" s="23">
        <v>818071964</v>
      </c>
      <c r="I31" s="23">
        <v>530698560</v>
      </c>
      <c r="J31" s="23">
        <v>0</v>
      </c>
      <c r="K31" s="25">
        <v>0</v>
      </c>
      <c r="L31" s="23">
        <v>23190606</v>
      </c>
      <c r="M31" s="25">
        <v>2.8347880162777464E-2</v>
      </c>
      <c r="N31" s="23">
        <v>287373404</v>
      </c>
      <c r="O31" s="25">
        <v>0.35128132566097814</v>
      </c>
    </row>
    <row r="32" spans="1:15" ht="57" x14ac:dyDescent="0.25">
      <c r="A32" s="22" t="str">
        <f>+'[1]TD-EPA'!A30</f>
        <v>FORTALECIMIENTO DE LA FUNCIÓN JURISDICCIONAL DE LA SUPERINTENDENCIA DE INDUSTRIA Y COMERCIO A NIVEL  NACIONAL</v>
      </c>
      <c r="B32" s="23">
        <v>2339433872</v>
      </c>
      <c r="C32" s="24">
        <v>2339433872</v>
      </c>
      <c r="D32" s="24">
        <v>2290264207</v>
      </c>
      <c r="E32" s="25">
        <v>0.9789822377163564</v>
      </c>
      <c r="F32" s="23">
        <v>1540156192</v>
      </c>
      <c r="G32" s="25">
        <v>0.65834568372873414</v>
      </c>
      <c r="H32" s="23">
        <v>2299249687</v>
      </c>
      <c r="I32" s="23">
        <v>1540156192</v>
      </c>
      <c r="J32" s="23">
        <v>40184185</v>
      </c>
      <c r="K32" s="25">
        <v>1.7176884322721304E-2</v>
      </c>
      <c r="L32" s="23">
        <v>49169665</v>
      </c>
      <c r="M32" s="25">
        <v>2.1017762283643639E-2</v>
      </c>
      <c r="N32" s="23">
        <v>799277680</v>
      </c>
      <c r="O32" s="25">
        <v>0.3416543162712658</v>
      </c>
    </row>
    <row r="33" spans="1:15" ht="42.75" x14ac:dyDescent="0.25">
      <c r="A33" s="22" t="str">
        <f>+'[1]TD-EPA'!A31</f>
        <v>FORTALECIMIENTO DE LA PROTECCIÓN DE DATOS PERSONALES A NIVEL  NACIONAL</v>
      </c>
      <c r="B33" s="23">
        <v>6316692367</v>
      </c>
      <c r="C33" s="24">
        <v>6316692367</v>
      </c>
      <c r="D33" s="24">
        <v>6062901884</v>
      </c>
      <c r="E33" s="25">
        <v>0.95982225059338555</v>
      </c>
      <c r="F33" s="23">
        <v>4015338815</v>
      </c>
      <c r="G33" s="25">
        <v>0.63567110470301613</v>
      </c>
      <c r="H33" s="23">
        <v>6162089455</v>
      </c>
      <c r="I33" s="23">
        <v>4015338815</v>
      </c>
      <c r="J33" s="23">
        <v>154602912</v>
      </c>
      <c r="K33" s="25">
        <v>2.4475295458060417E-2</v>
      </c>
      <c r="L33" s="23">
        <v>253790483</v>
      </c>
      <c r="M33" s="25">
        <v>4.0177749406614408E-2</v>
      </c>
      <c r="N33" s="23">
        <v>2301353552</v>
      </c>
      <c r="O33" s="25">
        <v>0.36432889529698381</v>
      </c>
    </row>
    <row r="34" spans="1:15" ht="57" x14ac:dyDescent="0.25">
      <c r="A34" s="22" t="str">
        <f>+'[1]TD-EPA'!A32</f>
        <v>FORTALECIMIENTO DEL RÉGIMEN DE PROTECCIÓN DE LA LIBRE COMPETENCIA ECONÓMICA EN LOS MERCADOS A NIVEL  NACIONAL</v>
      </c>
      <c r="B34" s="23">
        <v>7555344485</v>
      </c>
      <c r="C34" s="24">
        <v>7555344485</v>
      </c>
      <c r="D34" s="24">
        <v>7472858817</v>
      </c>
      <c r="E34" s="25">
        <v>0.98908247424538176</v>
      </c>
      <c r="F34" s="23">
        <v>5028833658.8199997</v>
      </c>
      <c r="G34" s="25">
        <v>0.66559951949298835</v>
      </c>
      <c r="H34" s="23">
        <v>7549168397</v>
      </c>
      <c r="I34" s="23">
        <v>5028833658.8199997</v>
      </c>
      <c r="J34" s="23">
        <v>6176088</v>
      </c>
      <c r="K34" s="25">
        <v>8.1744624778680756E-4</v>
      </c>
      <c r="L34" s="23">
        <v>82485668</v>
      </c>
      <c r="M34" s="25">
        <v>1.091752575461819E-2</v>
      </c>
      <c r="N34" s="23">
        <v>2526510826.1800003</v>
      </c>
      <c r="O34" s="25">
        <v>0.33440048050701165</v>
      </c>
    </row>
    <row r="35" spans="1:15" ht="71.25" x14ac:dyDescent="0.25">
      <c r="A35" s="22" t="str">
        <f>+'[1]TD-EPA'!A33</f>
        <v>FORTALECIMIENTO DE LA ATENCIÓN Y PROMOCIÓN DE TRÁMITES Y SERVICIOS EN EL MARCO DEL SISTEMA DE PROPIEDAD INDUSTRIAL A NIVEL  NACIONAL</v>
      </c>
      <c r="B35" s="23">
        <v>8695774102</v>
      </c>
      <c r="C35" s="24">
        <v>8695774102</v>
      </c>
      <c r="D35" s="24">
        <v>7941834182</v>
      </c>
      <c r="E35" s="25">
        <v>0.91329812491028295</v>
      </c>
      <c r="F35" s="23">
        <v>5001684352</v>
      </c>
      <c r="G35" s="25">
        <v>0.57518563538232081</v>
      </c>
      <c r="H35" s="23">
        <v>8549799561</v>
      </c>
      <c r="I35" s="23">
        <v>5001684352</v>
      </c>
      <c r="J35" s="23">
        <v>145974541</v>
      </c>
      <c r="K35" s="25">
        <v>1.6786836834506352E-2</v>
      </c>
      <c r="L35" s="23">
        <v>753939920</v>
      </c>
      <c r="M35" s="25">
        <v>8.6701875089716995E-2</v>
      </c>
      <c r="N35" s="23">
        <v>3694089750</v>
      </c>
      <c r="O35" s="25">
        <v>0.42481436461767919</v>
      </c>
    </row>
    <row r="36" spans="1:15" ht="57" x14ac:dyDescent="0.25">
      <c r="A36" s="22" t="str">
        <f>+'[1]TD-EPA'!A34</f>
        <v>MEJORAMIENTO EN LA EJECUCIÓN DE LAS FUNCIONES ASIGNADAS EN MATERIA DE PROTECCIÓN AL CONSUMIDOR A NIVEL  NACIONAL</v>
      </c>
      <c r="B36" s="23">
        <v>6281420369</v>
      </c>
      <c r="C36" s="24">
        <v>6281420369</v>
      </c>
      <c r="D36" s="24">
        <v>5950470796</v>
      </c>
      <c r="E36" s="25">
        <v>0.94731293981958298</v>
      </c>
      <c r="F36" s="23">
        <v>3914744241.6999998</v>
      </c>
      <c r="G36" s="25">
        <v>0.62322596032897348</v>
      </c>
      <c r="H36" s="23">
        <v>5998922856</v>
      </c>
      <c r="I36" s="23">
        <v>3914744241.6999998</v>
      </c>
      <c r="J36" s="23">
        <v>282497513</v>
      </c>
      <c r="K36" s="25">
        <v>4.4973508602318475E-2</v>
      </c>
      <c r="L36" s="23">
        <v>330949573</v>
      </c>
      <c r="M36" s="25">
        <v>5.2687060180416974E-2</v>
      </c>
      <c r="N36" s="23">
        <v>2366676127.3000002</v>
      </c>
      <c r="O36" s="25">
        <v>0.37677403967102652</v>
      </c>
    </row>
    <row r="37" spans="1:15" ht="99.75" x14ac:dyDescent="0.25">
      <c r="A37" s="22" t="str">
        <f>+'[1]TD-EPA'!A35</f>
        <v>FORTALECIMIENTO DE LA FUNCIÓN DE INSPECCIÓN, CONTROL Y VIGILANCIA DE LA SUPERINTENDENCIA DE INDUSTRIA Y COMERCIO EN EL MARCO DEL SUBSISTEMA NACIONAL DE CALIDAD, EL RÉGIMEN DE CONTROL DE PRECIOS Y EL SECTOR VALUATORIO A NIVEL  NACIONAL</v>
      </c>
      <c r="B37" s="23">
        <v>5548341297</v>
      </c>
      <c r="C37" s="24">
        <v>5548341297</v>
      </c>
      <c r="D37" s="24">
        <v>5307915429</v>
      </c>
      <c r="E37" s="25">
        <v>0.95666707307100973</v>
      </c>
      <c r="F37" s="23">
        <v>3399272220</v>
      </c>
      <c r="G37" s="25">
        <v>0.61266458533075352</v>
      </c>
      <c r="H37" s="23">
        <v>5458316153</v>
      </c>
      <c r="I37" s="23">
        <v>3393092220</v>
      </c>
      <c r="J37" s="23">
        <v>90025144</v>
      </c>
      <c r="K37" s="25">
        <v>1.6225595935974016E-2</v>
      </c>
      <c r="L37" s="23">
        <v>240425868</v>
      </c>
      <c r="M37" s="25">
        <v>4.3332926928990254E-2</v>
      </c>
      <c r="N37" s="23">
        <v>2149069077</v>
      </c>
      <c r="O37" s="25">
        <v>0.38733541466924654</v>
      </c>
    </row>
    <row r="38" spans="1:15" ht="57" x14ac:dyDescent="0.25">
      <c r="A38" s="22" t="str">
        <f>+'[1]TD-EPA'!A37</f>
        <v>FORTALECIMIENTO DEL SISTEMA DE ATENCIÓN AL CIUDADANO DE LA SUPERINTENDENCIA DE INDUSTRIA Y COMERCIO A NIVEL  NACIONAL</v>
      </c>
      <c r="B38" s="23">
        <v>32792335832</v>
      </c>
      <c r="C38" s="24">
        <v>32792335832</v>
      </c>
      <c r="D38" s="24">
        <v>27071785649.77</v>
      </c>
      <c r="E38" s="25">
        <v>0.82555222014262031</v>
      </c>
      <c r="F38" s="23">
        <v>17379211064.739998</v>
      </c>
      <c r="G38" s="25">
        <v>0.52997783243548957</v>
      </c>
      <c r="H38" s="23">
        <v>31288853269.77</v>
      </c>
      <c r="I38" s="23">
        <v>17379211064.739998</v>
      </c>
      <c r="J38" s="23">
        <v>1503482562.2299995</v>
      </c>
      <c r="K38" s="25">
        <v>4.584859614553119E-2</v>
      </c>
      <c r="L38" s="23">
        <v>5720550182.2299995</v>
      </c>
      <c r="M38" s="25">
        <v>0.17444777985737969</v>
      </c>
      <c r="N38" s="23">
        <v>15413124767.260002</v>
      </c>
      <c r="O38" s="25">
        <v>0.47002216756451037</v>
      </c>
    </row>
    <row r="39" spans="1:15" ht="71.25" x14ac:dyDescent="0.25">
      <c r="A39" s="22" t="str">
        <f>+'[1]TD-EPA'!A38</f>
        <v>MEJORAMIENTO DE LOS SISTEMAS DE INFORMACIÓN Y SERVICIOS TECNOLÓGICOS DE LA SUPERINTENDENCIA DE INDUSTRIA Y COMERCIO EN EL TERRITORIO  NACIONAL</v>
      </c>
      <c r="B39" s="23">
        <v>32653683892</v>
      </c>
      <c r="C39" s="24">
        <v>32653683892</v>
      </c>
      <c r="D39" s="24">
        <v>31052363886.880001</v>
      </c>
      <c r="E39" s="25">
        <v>0.95096050998667525</v>
      </c>
      <c r="F39" s="23">
        <v>19189308439.650002</v>
      </c>
      <c r="G39" s="25">
        <v>0.58766136473659236</v>
      </c>
      <c r="H39" s="23">
        <v>31767220574.439999</v>
      </c>
      <c r="I39" s="23">
        <v>19189308439.650002</v>
      </c>
      <c r="J39" s="23">
        <v>886463317.56000137</v>
      </c>
      <c r="K39" s="25">
        <v>2.714742142087009E-2</v>
      </c>
      <c r="L39" s="23">
        <v>1601320005.1199989</v>
      </c>
      <c r="M39" s="25">
        <v>4.9039490013324805E-2</v>
      </c>
      <c r="N39" s="23">
        <v>13464375452.349998</v>
      </c>
      <c r="O39" s="25">
        <v>0.41233863526340769</v>
      </c>
    </row>
    <row r="40" spans="1:15" s="18" customFormat="1" ht="57" x14ac:dyDescent="0.25">
      <c r="A40" s="22" t="str">
        <f>+'[1]TD-EPA'!A39</f>
        <v>MEJORAMIENTO EN LA CALIDAD DE LA GESTIÓN ESTRATÉGICA DE LA SUPERINTENDENCIA DE INDUSTRIA Y COMERCIO A NIVEL  NACIONAL</v>
      </c>
      <c r="B40" s="23">
        <v>3279804223</v>
      </c>
      <c r="C40" s="24">
        <v>3279804223</v>
      </c>
      <c r="D40" s="24">
        <v>3060567111</v>
      </c>
      <c r="E40" s="25">
        <v>0.93315542724697564</v>
      </c>
      <c r="F40" s="23">
        <v>1936606888.2</v>
      </c>
      <c r="G40" s="25">
        <v>0.5904641730196345</v>
      </c>
      <c r="H40" s="23">
        <v>3207657465</v>
      </c>
      <c r="I40" s="23">
        <v>1936606888.2</v>
      </c>
      <c r="J40" s="23">
        <v>72146758</v>
      </c>
      <c r="K40" s="25">
        <v>2.199727578068918E-2</v>
      </c>
      <c r="L40" s="23">
        <v>219237112</v>
      </c>
      <c r="M40" s="25">
        <v>6.6844572753024356E-2</v>
      </c>
      <c r="N40" s="23">
        <v>1343197334.8</v>
      </c>
      <c r="O40" s="25">
        <v>0.40953582698036545</v>
      </c>
    </row>
    <row r="41" spans="1:15" s="28" customFormat="1" x14ac:dyDescent="0.25">
      <c r="A41" s="26" t="s">
        <v>23</v>
      </c>
      <c r="B41" s="27">
        <v>245594297403</v>
      </c>
      <c r="C41" s="27">
        <v>252070019403</v>
      </c>
      <c r="D41" s="27">
        <v>204683158418.86002</v>
      </c>
      <c r="E41" s="17">
        <v>0.81200913501585581</v>
      </c>
      <c r="F41" s="27">
        <v>145610550547.87</v>
      </c>
      <c r="G41" s="17">
        <v>0.57765913968163485</v>
      </c>
      <c r="H41" s="27">
        <v>236065552368.97003</v>
      </c>
      <c r="I41" s="27">
        <v>145454053903.07001</v>
      </c>
      <c r="J41" s="27">
        <v>16004467034.030001</v>
      </c>
      <c r="K41" s="17">
        <v>6.3492148221096709E-2</v>
      </c>
      <c r="L41" s="27">
        <v>47386860984.139999</v>
      </c>
      <c r="M41" s="17">
        <v>0.18799086498414427</v>
      </c>
      <c r="N41" s="27">
        <v>106459468855.13</v>
      </c>
      <c r="O41" s="17">
        <v>0.4223408603183651</v>
      </c>
    </row>
    <row r="42" spans="1:15" x14ac:dyDescent="0.25">
      <c r="A42" s="28"/>
      <c r="B42" s="29">
        <f>B41-[2]REP_EPG034_EjecucionPresupuesta!P32</f>
        <v>105099414403</v>
      </c>
      <c r="C42" s="30">
        <f>C41-[2]REP_EPG034_EjecucionPresupuesta!S32</f>
        <v>111575136403</v>
      </c>
      <c r="D42" s="30">
        <f>D41-[2]REP_EPG034_EjecucionPresupuesta!W32</f>
        <v>151999443224.31</v>
      </c>
      <c r="E42" s="31">
        <f>D41/C41</f>
        <v>0.81200913501585581</v>
      </c>
      <c r="F42" s="29">
        <f>F41-[2]REP_EPG034_EjecucionPresupuesta!X32</f>
        <v>140689300308.66998</v>
      </c>
      <c r="G42" s="31">
        <f>F41/C41</f>
        <v>0.57765913968163485</v>
      </c>
      <c r="H42" s="29">
        <f>H41-[2]REP_EPG034_EjecucionPresupuesta!U32</f>
        <v>127053998934.89003</v>
      </c>
      <c r="I42" s="29">
        <f>I41-[2]REP_EPG034_EjecucionPresupuesta!Z32</f>
        <v>141181680861.61002</v>
      </c>
      <c r="J42" s="29">
        <f>C41-(H41+J41)</f>
        <v>0</v>
      </c>
      <c r="K42" s="31">
        <f>J41/C41</f>
        <v>6.3492148221096709E-2</v>
      </c>
      <c r="L42" s="29">
        <f>C41-(D41+L41)</f>
        <v>0</v>
      </c>
      <c r="M42" s="32">
        <f>L41/C41</f>
        <v>0.18799086498414427</v>
      </c>
      <c r="N42" s="29">
        <f>C41-(F41+N41)</f>
        <v>0</v>
      </c>
      <c r="O42" s="31">
        <f>N41/C41</f>
        <v>0.4223408603183651</v>
      </c>
    </row>
    <row r="43" spans="1:15" x14ac:dyDescent="0.25">
      <c r="C43" s="33"/>
      <c r="F43" s="34"/>
    </row>
    <row r="45" spans="1:15" x14ac:dyDescent="0.25">
      <c r="C45" s="33"/>
    </row>
  </sheetData>
  <sheetProtection algorithmName="SHA-512" hashValue="VyLI8d04J61JJAzyeiUMPgHVmlP5IxfPNYWsjgmxIeR1lWHiEWuNrKpLVdWIxUerJHrbm4vLs0eq+0c6pWDAyw==" saltValue="5L48RG2MK9QK2gQRXlpEA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25230-B31B-48E2-96F7-8E8690C7E1B7}">
  <sheetPr>
    <tabColor rgb="FF00B0F0"/>
  </sheetPr>
  <dimension ref="A1:M74"/>
  <sheetViews>
    <sheetView tabSelected="1" zoomScale="120" zoomScaleNormal="120" workbookViewId="0">
      <selection activeCell="C24" sqref="C24:J30"/>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39" t="s">
        <v>26</v>
      </c>
      <c r="C8" s="39"/>
      <c r="D8" s="39"/>
      <c r="E8" s="39"/>
      <c r="F8" s="39"/>
      <c r="G8" s="39"/>
      <c r="H8" s="39"/>
      <c r="I8" s="39"/>
    </row>
    <row r="9" spans="1:13" ht="15.75" customHeight="1" thickBot="1" x14ac:dyDescent="0.3">
      <c r="B9" s="39"/>
      <c r="C9" s="39"/>
      <c r="D9" s="39"/>
      <c r="E9" s="39"/>
      <c r="F9" s="39"/>
      <c r="G9" s="39"/>
      <c r="H9" s="39"/>
      <c r="I9" s="39"/>
      <c r="J9" s="40"/>
    </row>
    <row r="10" spans="1:13" s="48" customFormat="1" ht="17.25" thickBot="1" x14ac:dyDescent="0.35">
      <c r="A10" s="41"/>
      <c r="B10" s="41"/>
      <c r="C10" s="41"/>
      <c r="D10" s="41"/>
      <c r="E10" s="42" t="s">
        <v>27</v>
      </c>
      <c r="F10" s="43"/>
      <c r="G10" s="44" t="s">
        <v>28</v>
      </c>
      <c r="H10" s="45"/>
      <c r="I10" s="46" t="s">
        <v>29</v>
      </c>
      <c r="J10" s="47"/>
      <c r="K10" s="41"/>
      <c r="L10" s="41"/>
      <c r="M10" s="41"/>
    </row>
    <row r="11" spans="1:13" s="48" customFormat="1" ht="17.25" thickBot="1" x14ac:dyDescent="0.35">
      <c r="A11" s="41"/>
      <c r="B11" s="49" t="s">
        <v>3</v>
      </c>
      <c r="C11" s="49" t="s">
        <v>30</v>
      </c>
      <c r="D11" s="49" t="s">
        <v>31</v>
      </c>
      <c r="E11" s="50" t="s">
        <v>32</v>
      </c>
      <c r="F11" s="50" t="s">
        <v>33</v>
      </c>
      <c r="G11" s="51" t="s">
        <v>32</v>
      </c>
      <c r="H11" s="52" t="s">
        <v>33</v>
      </c>
      <c r="I11" s="53"/>
      <c r="J11" s="54" t="s">
        <v>34</v>
      </c>
      <c r="K11" s="41"/>
      <c r="L11" s="41"/>
      <c r="M11" s="41"/>
    </row>
    <row r="12" spans="1:13" s="48" customFormat="1" ht="16.5" x14ac:dyDescent="0.3">
      <c r="A12" s="41"/>
      <c r="B12" s="55" t="s">
        <v>18</v>
      </c>
      <c r="C12" s="56">
        <v>87037465010</v>
      </c>
      <c r="D12" s="56">
        <v>113790202000</v>
      </c>
      <c r="E12" s="56">
        <v>78107375448.210007</v>
      </c>
      <c r="F12" s="57">
        <v>0.68641564981324144</v>
      </c>
      <c r="G12" s="58">
        <v>80639573837.400009</v>
      </c>
      <c r="H12" s="59">
        <v>0.70866886972746568</v>
      </c>
      <c r="I12" s="59">
        <v>0.96859856434390545</v>
      </c>
      <c r="J12" s="60">
        <v>2532198389.1900024</v>
      </c>
      <c r="K12" s="41"/>
      <c r="L12" s="41"/>
      <c r="M12" s="41"/>
    </row>
    <row r="13" spans="1:13" s="48" customFormat="1" ht="16.5" x14ac:dyDescent="0.3">
      <c r="A13" s="41"/>
      <c r="B13" s="61" t="s">
        <v>19</v>
      </c>
      <c r="C13" s="62">
        <v>65004098000</v>
      </c>
      <c r="D13" s="62">
        <v>65004098000</v>
      </c>
      <c r="E13" s="62">
        <v>42841200206.040001</v>
      </c>
      <c r="F13" s="63">
        <v>0.65905383697563191</v>
      </c>
      <c r="G13" s="64"/>
      <c r="H13" s="65"/>
      <c r="I13" s="65"/>
      <c r="J13" s="66"/>
      <c r="K13" s="67"/>
      <c r="L13" s="41"/>
      <c r="M13" s="41"/>
    </row>
    <row r="14" spans="1:13" s="48" customFormat="1" ht="16.5" x14ac:dyDescent="0.3">
      <c r="A14" s="41"/>
      <c r="B14" s="61" t="s">
        <v>20</v>
      </c>
      <c r="C14" s="62">
        <v>13056620000</v>
      </c>
      <c r="D14" s="62">
        <v>39809356990</v>
      </c>
      <c r="E14" s="62">
        <v>33012123234.709999</v>
      </c>
      <c r="F14" s="63">
        <v>0.82925537438352881</v>
      </c>
      <c r="G14" s="64"/>
      <c r="H14" s="65"/>
      <c r="I14" s="65"/>
      <c r="J14" s="66"/>
      <c r="K14" s="67"/>
      <c r="L14" s="41"/>
      <c r="M14" s="41"/>
    </row>
    <row r="15" spans="1:13" s="48" customFormat="1" ht="16.5" x14ac:dyDescent="0.3">
      <c r="A15" s="41"/>
      <c r="B15" s="61" t="s">
        <v>21</v>
      </c>
      <c r="C15" s="62">
        <v>8581244010</v>
      </c>
      <c r="D15" s="62">
        <v>8581244010</v>
      </c>
      <c r="E15" s="62">
        <v>2251464157.46</v>
      </c>
      <c r="F15" s="63">
        <v>0.2623703690090034</v>
      </c>
      <c r="G15" s="64"/>
      <c r="H15" s="65"/>
      <c r="I15" s="65"/>
      <c r="J15" s="66"/>
      <c r="K15" s="41"/>
      <c r="L15" s="41"/>
      <c r="M15" s="41"/>
    </row>
    <row r="16" spans="1:13" s="48" customFormat="1" ht="35.25" customHeight="1" thickBot="1" x14ac:dyDescent="0.35">
      <c r="A16" s="41"/>
      <c r="B16" s="68" t="s">
        <v>35</v>
      </c>
      <c r="C16" s="69">
        <v>395503000</v>
      </c>
      <c r="D16" s="69">
        <v>395503000</v>
      </c>
      <c r="E16" s="69">
        <v>2587850</v>
      </c>
      <c r="F16" s="70">
        <v>6.5431867773442934E-3</v>
      </c>
      <c r="G16" s="71"/>
      <c r="H16" s="72"/>
      <c r="I16" s="72"/>
      <c r="J16" s="73"/>
      <c r="K16" s="41"/>
      <c r="L16" s="41"/>
      <c r="M16" s="41"/>
    </row>
    <row r="17" spans="1:13" s="48" customFormat="1" ht="17.25" thickBot="1" x14ac:dyDescent="0.35">
      <c r="A17" s="41"/>
      <c r="B17" s="74" t="s">
        <v>36</v>
      </c>
      <c r="C17" s="75">
        <v>138279817403</v>
      </c>
      <c r="D17" s="75">
        <v>138279817403</v>
      </c>
      <c r="E17" s="75">
        <v>126575782970.65001</v>
      </c>
      <c r="F17" s="76">
        <v>0.91535977807780888</v>
      </c>
      <c r="G17" s="77">
        <v>130766576584</v>
      </c>
      <c r="H17" s="78">
        <v>0.94566639615162673</v>
      </c>
      <c r="I17" s="79">
        <v>0.96795210425457634</v>
      </c>
      <c r="J17" s="80">
        <v>4190793613.3499908</v>
      </c>
      <c r="K17" s="81"/>
      <c r="L17" s="41"/>
      <c r="M17" s="41"/>
    </row>
    <row r="18" spans="1:13" s="48" customFormat="1" ht="17.25" thickBot="1" x14ac:dyDescent="0.35">
      <c r="A18" s="41"/>
      <c r="B18" s="82" t="s">
        <v>23</v>
      </c>
      <c r="C18" s="83">
        <v>225317282413</v>
      </c>
      <c r="D18" s="83">
        <v>252070019403</v>
      </c>
      <c r="E18" s="84">
        <v>204683158418.86002</v>
      </c>
      <c r="F18" s="85">
        <v>0.81200913501585581</v>
      </c>
      <c r="G18" s="86">
        <v>211406150421.40002</v>
      </c>
      <c r="H18" s="87">
        <v>0.83868026400796147</v>
      </c>
      <c r="I18" s="88">
        <v>0.96819869247352108</v>
      </c>
      <c r="J18" s="89">
        <v>6722992002.5400085</v>
      </c>
      <c r="K18" s="67"/>
      <c r="L18" s="41"/>
      <c r="M18" s="41"/>
    </row>
    <row r="19" spans="1:13" s="37" customFormat="1" x14ac:dyDescent="0.25">
      <c r="G19" s="90"/>
      <c r="I19" s="91"/>
    </row>
    <row r="20" spans="1:13" ht="15" customHeight="1" x14ac:dyDescent="0.25">
      <c r="B20" s="39" t="s">
        <v>37</v>
      </c>
      <c r="C20" s="39"/>
      <c r="D20" s="39"/>
      <c r="E20" s="39"/>
      <c r="F20" s="39"/>
      <c r="G20" s="39"/>
      <c r="H20" s="39"/>
      <c r="I20" s="39"/>
      <c r="K20" s="92"/>
    </row>
    <row r="21" spans="1:13" ht="15.75" customHeight="1" thickBot="1" x14ac:dyDescent="0.3">
      <c r="B21" s="39"/>
      <c r="C21" s="39"/>
      <c r="D21" s="39"/>
      <c r="E21" s="39"/>
      <c r="F21" s="39"/>
      <c r="G21" s="39"/>
      <c r="H21" s="39"/>
      <c r="I21" s="39"/>
      <c r="K21" s="91"/>
      <c r="L21" s="92"/>
    </row>
    <row r="22" spans="1:13" ht="17.25" thickBot="1" x14ac:dyDescent="0.35">
      <c r="B22" s="41"/>
      <c r="C22" s="41"/>
      <c r="D22" s="41"/>
      <c r="E22" s="42" t="s">
        <v>27</v>
      </c>
      <c r="F22" s="43"/>
      <c r="G22" s="44" t="s">
        <v>28</v>
      </c>
      <c r="H22" s="45"/>
      <c r="I22" s="46" t="s">
        <v>29</v>
      </c>
      <c r="L22" s="92"/>
    </row>
    <row r="23" spans="1:13" ht="17.25" thickBot="1" x14ac:dyDescent="0.3">
      <c r="B23" s="49" t="s">
        <v>3</v>
      </c>
      <c r="C23" s="49" t="s">
        <v>30</v>
      </c>
      <c r="D23" s="49" t="s">
        <v>31</v>
      </c>
      <c r="E23" s="50" t="s">
        <v>32</v>
      </c>
      <c r="F23" s="50" t="s">
        <v>33</v>
      </c>
      <c r="G23" s="93" t="s">
        <v>32</v>
      </c>
      <c r="H23" s="52" t="s">
        <v>33</v>
      </c>
      <c r="I23" s="53"/>
      <c r="J23" s="54" t="s">
        <v>34</v>
      </c>
      <c r="L23" s="92"/>
    </row>
    <row r="24" spans="1:13" ht="16.5" x14ac:dyDescent="0.3">
      <c r="B24" s="55" t="s">
        <v>18</v>
      </c>
      <c r="C24" s="56">
        <v>87037465010</v>
      </c>
      <c r="D24" s="56">
        <v>113790202000</v>
      </c>
      <c r="E24" s="56">
        <v>64879286119.760002</v>
      </c>
      <c r="F24" s="57">
        <v>0.57016584011126026</v>
      </c>
      <c r="G24" s="94">
        <v>75926911192.199997</v>
      </c>
      <c r="H24" s="59">
        <v>0.66725350564190045</v>
      </c>
      <c r="I24" s="59">
        <v>0.8544965823188273</v>
      </c>
      <c r="J24" s="60">
        <v>11047625072.439995</v>
      </c>
      <c r="K24" s="40"/>
    </row>
    <row r="25" spans="1:13" ht="16.5" x14ac:dyDescent="0.3">
      <c r="B25" s="61" t="s">
        <v>19</v>
      </c>
      <c r="C25" s="62">
        <v>65004098000</v>
      </c>
      <c r="D25" s="62">
        <v>65004098000</v>
      </c>
      <c r="E25" s="62">
        <v>42828557267.040001</v>
      </c>
      <c r="F25" s="63">
        <v>0.65885934248391542</v>
      </c>
      <c r="G25" s="95"/>
      <c r="H25" s="65"/>
      <c r="I25" s="65"/>
      <c r="J25" s="66"/>
    </row>
    <row r="26" spans="1:13" ht="16.5" x14ac:dyDescent="0.3">
      <c r="B26" s="61" t="s">
        <v>20</v>
      </c>
      <c r="C26" s="62">
        <v>13056620000</v>
      </c>
      <c r="D26" s="62">
        <v>39809356990</v>
      </c>
      <c r="E26" s="62">
        <v>19868768442.009998</v>
      </c>
      <c r="F26" s="63">
        <v>0.49909794943437491</v>
      </c>
      <c r="G26" s="95"/>
      <c r="H26" s="65"/>
      <c r="I26" s="65"/>
      <c r="J26" s="66"/>
    </row>
    <row r="27" spans="1:13" ht="16.5" x14ac:dyDescent="0.3">
      <c r="B27" s="96" t="s">
        <v>21</v>
      </c>
      <c r="C27" s="97">
        <v>8581244010</v>
      </c>
      <c r="D27" s="97">
        <v>8581244010</v>
      </c>
      <c r="E27" s="97">
        <v>2179372560.71</v>
      </c>
      <c r="F27" s="98">
        <v>0.25396930307194471</v>
      </c>
      <c r="G27" s="95"/>
      <c r="H27" s="65"/>
      <c r="I27" s="65"/>
      <c r="J27" s="66"/>
    </row>
    <row r="28" spans="1:13" ht="36.75" customHeight="1" thickBot="1" x14ac:dyDescent="0.3">
      <c r="B28" s="99" t="s">
        <v>35</v>
      </c>
      <c r="C28" s="100">
        <v>395503000</v>
      </c>
      <c r="D28" s="101">
        <v>395503000</v>
      </c>
      <c r="E28" s="100">
        <v>2587850</v>
      </c>
      <c r="F28" s="102">
        <v>6.5431867773442934E-3</v>
      </c>
      <c r="G28" s="103"/>
      <c r="H28" s="72"/>
      <c r="I28" s="72"/>
      <c r="J28" s="73"/>
    </row>
    <row r="29" spans="1:13" ht="17.25" thickBot="1" x14ac:dyDescent="0.35">
      <c r="B29" s="74" t="s">
        <v>36</v>
      </c>
      <c r="C29" s="75">
        <v>138279817403</v>
      </c>
      <c r="D29" s="75">
        <v>138279817403</v>
      </c>
      <c r="E29" s="75">
        <v>80731264428.110001</v>
      </c>
      <c r="F29" s="76">
        <v>0.58382536182289269</v>
      </c>
      <c r="G29" s="75">
        <v>85078555086</v>
      </c>
      <c r="H29" s="78">
        <v>0.61526372166119314</v>
      </c>
      <c r="I29" s="88">
        <v>0.94890262706629636</v>
      </c>
      <c r="J29" s="80">
        <v>4347290657.8899994</v>
      </c>
      <c r="K29" s="91"/>
    </row>
    <row r="30" spans="1:13" ht="17.25" thickBot="1" x14ac:dyDescent="0.35">
      <c r="B30" s="82" t="s">
        <v>23</v>
      </c>
      <c r="C30" s="83">
        <v>225317282413</v>
      </c>
      <c r="D30" s="83">
        <v>252070019403</v>
      </c>
      <c r="E30" s="84">
        <v>145610550547.87</v>
      </c>
      <c r="F30" s="85">
        <v>0.57765913968163485</v>
      </c>
      <c r="G30" s="104">
        <v>161005466278.20001</v>
      </c>
      <c r="H30" s="87">
        <v>0.63873310542651474</v>
      </c>
      <c r="I30" s="88">
        <v>0.90438265180556487</v>
      </c>
      <c r="J30" s="89">
        <v>15394915730.330017</v>
      </c>
      <c r="K30" s="91"/>
    </row>
    <row r="31" spans="1:13" s="37" customFormat="1" ht="15" customHeight="1" x14ac:dyDescent="0.25">
      <c r="I31" s="105"/>
    </row>
    <row r="32" spans="1:13" s="37" customFormat="1" ht="15" customHeight="1" x14ac:dyDescent="0.25">
      <c r="G32" s="92"/>
      <c r="I32" s="40"/>
    </row>
    <row r="33" s="37" customFormat="1" ht="15.75" customHeigh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algorithmName="SHA-512" hashValue="K8SJkpOODjwPUwGYqYrfCs47Fev80V0kh99ewrh9ox7EPYrYHPV4Xk+kYbO6mvaMHP//8kCcOUFKE0WrEX30Sw==" saltValue="WIbyCQ9Ss2LJ8b5rYfNrIw==" spinCount="100000" sheet="1" objects="1" scenarios="1"/>
  <mergeCells count="16">
    <mergeCell ref="J12:J16"/>
    <mergeCell ref="B20:I21"/>
    <mergeCell ref="E22:F22"/>
    <mergeCell ref="G22:H22"/>
    <mergeCell ref="I22:I23"/>
    <mergeCell ref="G24:G28"/>
    <mergeCell ref="H24:H28"/>
    <mergeCell ref="I24:I28"/>
    <mergeCell ref="J24:J28"/>
    <mergeCell ref="B8:I9"/>
    <mergeCell ref="E10:F10"/>
    <mergeCell ref="G10:H10"/>
    <mergeCell ref="I10:I11"/>
    <mergeCell ref="G12:G16"/>
    <mergeCell ref="H12:H16"/>
    <mergeCell ref="I12:I16"/>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2021-10-06T20:33:17Z</dcterms:created>
  <dcterms:modified xsi:type="dcterms:W3CDTF">2021-10-06T20:35:05Z</dcterms:modified>
</cp:coreProperties>
</file>