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lbarrero\Documents\Lorena Barrero\2020\WEB SIC\PUBLICACION\"/>
    </mc:Choice>
  </mc:AlternateContent>
  <bookViews>
    <workbookView xWindow="0" yWindow="0" windowWidth="20490" windowHeight="7455"/>
  </bookViews>
  <sheets>
    <sheet name="EJECUCIÓN WEB" sheetId="1" r:id="rId1"/>
    <sheet name="METAS" sheetId="2" r:id="rId2"/>
  </sheets>
  <externalReferences>
    <externalReference r:id="rId3"/>
    <externalReference r:id="rId4"/>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0" i="1" l="1"/>
  <c r="A39" i="1"/>
  <c r="A38" i="1"/>
  <c r="A37" i="1"/>
  <c r="A36" i="1"/>
  <c r="A35" i="1"/>
  <c r="A34" i="1"/>
  <c r="A33" i="1"/>
  <c r="A32" i="1"/>
  <c r="A31" i="1"/>
  <c r="A30" i="1"/>
  <c r="A29" i="1"/>
  <c r="A27" i="1"/>
  <c r="A26" i="1"/>
  <c r="A25" i="1"/>
  <c r="A24" i="1"/>
  <c r="A23" i="1"/>
  <c r="A22" i="1"/>
  <c r="A21" i="1"/>
  <c r="A20" i="1"/>
  <c r="A19" i="1"/>
  <c r="A18" i="1"/>
  <c r="A16" i="1"/>
  <c r="A15" i="1"/>
  <c r="A13" i="1"/>
  <c r="A12" i="1"/>
  <c r="A11" i="1"/>
  <c r="A10" i="1"/>
  <c r="B4" i="1"/>
  <c r="B42" i="1" l="1"/>
  <c r="I42" i="1"/>
  <c r="C42" i="1" l="1"/>
  <c r="H42" i="1"/>
  <c r="G42" i="1" l="1"/>
  <c r="F42" i="1"/>
  <c r="N42" i="1"/>
  <c r="E42" i="1"/>
  <c r="D42" i="1"/>
  <c r="L42" i="1"/>
  <c r="K42" i="1" l="1"/>
  <c r="J42" i="1"/>
  <c r="O42" i="1"/>
  <c r="M42" i="1"/>
</calcChain>
</file>

<file path=xl/comments1.xml><?xml version="1.0" encoding="utf-8"?>
<comments xmlns="http://schemas.openxmlformats.org/spreadsheetml/2006/main">
  <authors>
    <author>Cesar Augusto Montaño Patarroyo</author>
  </authors>
  <commentList>
    <comment ref="G10" authorId="0" shapeId="0">
      <text>
        <r>
          <rPr>
            <b/>
            <sz val="9"/>
            <color indexed="81"/>
            <rFont val="Tahoma"/>
            <family val="2"/>
          </rPr>
          <t>Cesar Augusto Montaño Patarroyo:</t>
        </r>
        <r>
          <rPr>
            <sz val="9"/>
            <color indexed="81"/>
            <rFont val="Tahoma"/>
            <family val="2"/>
          </rPr>
          <t xml:space="preserve">
La meta evaluada, de acuerdo al compromiso de desempeño concertado con el MINCIT, se establece en función del valor porcentual de la meta. Para obtener la cifra monetaria será función de la meta porcentual y de la aprop. vigente.</t>
        </r>
      </text>
    </comment>
  </commentList>
</comments>
</file>

<file path=xl/sharedStrings.xml><?xml version="1.0" encoding="utf-8"?>
<sst xmlns="http://schemas.openxmlformats.org/spreadsheetml/2006/main" count="70" uniqueCount="39">
  <si>
    <t>SUPERINTENDENCIA DE INDUSTRIA Y COMERCIO</t>
  </si>
  <si>
    <t>INFORME DE EJECUCIÓN PRESUPUESTAL</t>
  </si>
  <si>
    <t>SISTEMA INTEGRADO DE INFORMACIÓN FINANCIERA - SIIF NACIÓN</t>
  </si>
  <si>
    <t>CONCEPTO</t>
  </si>
  <si>
    <t xml:space="preserve"> APR. INICIAL</t>
  </si>
  <si>
    <t xml:space="preserve"> APR. VIGENTE</t>
  </si>
  <si>
    <t xml:space="preserve"> COMPROMISO</t>
  </si>
  <si>
    <t>% 
COMPROMISO</t>
  </si>
  <si>
    <t xml:space="preserve"> OBLIGACION</t>
  </si>
  <si>
    <t>% OBLIGADO</t>
  </si>
  <si>
    <t>CDP</t>
  </si>
  <si>
    <t xml:space="preserve"> PAGOS</t>
  </si>
  <si>
    <t>APROP. SIN CDP</t>
  </si>
  <si>
    <t>% APROP. SIN CDP</t>
  </si>
  <si>
    <t>APROP. SIN COMPROMETER</t>
  </si>
  <si>
    <t xml:space="preserve">% APROP. SIN COMPROMETER </t>
  </si>
  <si>
    <t>APROP. SIN OBLIGAR</t>
  </si>
  <si>
    <t>% APROP. SIN OBLIGAR</t>
  </si>
  <si>
    <t>Gastos de Funcionamiento</t>
  </si>
  <si>
    <t>Gastos de Personal</t>
  </si>
  <si>
    <t>Gastos Generales</t>
  </si>
  <si>
    <t>Transferencias Corrientes</t>
  </si>
  <si>
    <t>Gastos de Inversión</t>
  </si>
  <si>
    <t>TOTAL</t>
  </si>
  <si>
    <t>METAS EJECUCIÓN - ACUERDO DE DESEMPEÑO MINCIT</t>
  </si>
  <si>
    <t>NOVIEMBRE - 2020</t>
  </si>
  <si>
    <t>COMPROMISOS</t>
  </si>
  <si>
    <t>SIIF NACIÓN</t>
  </si>
  <si>
    <t>META MINCIT</t>
  </si>
  <si>
    <t>AVANCE META</t>
  </si>
  <si>
    <t>APROP. INICIAL</t>
  </si>
  <si>
    <t>APROP. VIGENTE</t>
  </si>
  <si>
    <t>$</t>
  </si>
  <si>
    <t>%</t>
  </si>
  <si>
    <t>POR EJECUTAR $</t>
  </si>
  <si>
    <t>Gastos por Tributos, Multas, Sanciones e Intereses de Mora</t>
  </si>
  <si>
    <t>Inversión</t>
  </si>
  <si>
    <t>OBLIGACIONES</t>
  </si>
  <si>
    <t>CUMPLIDO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</si>
</sst>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_-* #,##0_-;\-* #,##0_-;_-* &quot;-&quot;??_-;_-@_-"/>
    <numFmt numFmtId="165" formatCode="0.0%"/>
    <numFmt numFmtId="166" formatCode="0.000%"/>
    <numFmt numFmtId="167" formatCode="_(* #,##0.00_);_(* \(#,##0.00\);_(* &quot;-&quot;??_);_(@_)"/>
    <numFmt numFmtId="168" formatCode="_(&quot;$&quot;\ * #,##0.00_);_(&quot;$&quot;\ * \(#,##0.00\);_(&quot;$&quot;\ * &quot;-&quot;??_);_(@_)"/>
    <numFmt numFmtId="169" formatCode="_(&quot;$&quot;\ * #,##0_);_(&quot;$&quot;\ * \(#,##0\);_(&quot;$&quot;\ * &quot;-&quot;??_);_(@_)"/>
  </numFmts>
  <fonts count="24" x14ac:knownFonts="1">
    <font>
      <sz val="11"/>
      <color theme="1"/>
      <name val="Calibri"/>
      <family val="2"/>
      <scheme val="minor"/>
    </font>
    <font>
      <sz val="11"/>
      <color theme="1"/>
      <name val="Calibri"/>
      <family val="2"/>
      <scheme val="minor"/>
    </font>
    <font>
      <sz val="11"/>
      <color rgb="FF000000"/>
      <name val="Calibri"/>
      <family val="2"/>
      <scheme val="minor"/>
    </font>
    <font>
      <sz val="12"/>
      <name val="Arial"/>
      <family val="2"/>
    </font>
    <font>
      <b/>
      <u val="double"/>
      <sz val="16"/>
      <color rgb="FF002060"/>
      <name val="Arial"/>
      <family val="2"/>
    </font>
    <font>
      <i/>
      <sz val="11"/>
      <name val="Arial"/>
      <family val="2"/>
    </font>
    <font>
      <b/>
      <sz val="11"/>
      <color theme="0"/>
      <name val="Arial"/>
      <family val="2"/>
    </font>
    <font>
      <b/>
      <sz val="11"/>
      <color rgb="FF000000"/>
      <name val="Arial"/>
      <family val="2"/>
    </font>
    <font>
      <b/>
      <sz val="11"/>
      <name val="Arial"/>
      <family val="2"/>
    </font>
    <font>
      <b/>
      <sz val="12"/>
      <name val="Arial"/>
      <family val="2"/>
    </font>
    <font>
      <sz val="11"/>
      <color rgb="FF000000"/>
      <name val="Arial"/>
      <family val="2"/>
    </font>
    <font>
      <sz val="11"/>
      <name val="Arial"/>
      <family val="2"/>
    </font>
    <font>
      <sz val="12"/>
      <color theme="0"/>
      <name val="Arial"/>
      <family val="2"/>
    </font>
    <font>
      <sz val="11"/>
      <name val="Calibri"/>
      <family val="2"/>
    </font>
    <font>
      <b/>
      <sz val="26"/>
      <name val="Calibri"/>
      <family val="2"/>
    </font>
    <font>
      <sz val="11"/>
      <name val="Arial Narrow"/>
      <family val="2"/>
    </font>
    <font>
      <b/>
      <sz val="11"/>
      <color theme="3" tint="-0.249977111117893"/>
      <name val="Arial Narrow"/>
      <family val="2"/>
    </font>
    <font>
      <b/>
      <sz val="11"/>
      <color rgb="FFFFCC00"/>
      <name val="Arial Narrow"/>
      <family val="2"/>
    </font>
    <font>
      <b/>
      <sz val="11"/>
      <name val="Arial Narrow"/>
      <family val="2"/>
    </font>
    <font>
      <b/>
      <sz val="11"/>
      <color theme="1"/>
      <name val="Arial Narrow"/>
      <family val="2"/>
    </font>
    <font>
      <b/>
      <sz val="9"/>
      <color rgb="FFFFCC00"/>
      <name val="Arial Narrow"/>
      <family val="2"/>
    </font>
    <font>
      <sz val="11"/>
      <color rgb="FF000000"/>
      <name val="Arial Narrow"/>
      <family val="2"/>
    </font>
    <font>
      <b/>
      <sz val="9"/>
      <color indexed="81"/>
      <name val="Tahoma"/>
      <family val="2"/>
    </font>
    <font>
      <sz val="9"/>
      <color indexed="81"/>
      <name val="Tahoma"/>
      <family val="2"/>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CC0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0" tint="-0.499984740745262"/>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s>
  <cellStyleXfs count="7">
    <xf numFmtId="0" fontId="0"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cellStyleXfs>
  <cellXfs count="106">
    <xf numFmtId="0" fontId="0" fillId="0" borderId="0" xfId="0"/>
    <xf numFmtId="0" fontId="3" fillId="2" borderId="0" xfId="1" applyFont="1" applyFill="1" applyBorder="1" applyAlignment="1">
      <alignment vertical="center"/>
    </xf>
    <xf numFmtId="0" fontId="4" fillId="2" borderId="0" xfId="1" applyFont="1" applyFill="1" applyBorder="1" applyAlignment="1">
      <alignment vertical="center"/>
    </xf>
    <xf numFmtId="164" fontId="3" fillId="2" borderId="0" xfId="2" applyNumberFormat="1" applyFont="1" applyFill="1" applyBorder="1" applyAlignment="1">
      <alignment vertical="center"/>
    </xf>
    <xf numFmtId="9" fontId="3" fillId="2" borderId="0" xfId="3" applyFont="1" applyFill="1" applyBorder="1" applyAlignment="1">
      <alignment vertical="center"/>
    </xf>
    <xf numFmtId="0" fontId="3" fillId="0" borderId="0" xfId="1" applyFont="1" applyFill="1" applyBorder="1" applyAlignment="1">
      <alignment vertical="center"/>
    </xf>
    <xf numFmtId="0" fontId="5" fillId="2" borderId="0" xfId="1" applyFont="1" applyFill="1" applyBorder="1" applyAlignment="1">
      <alignment vertical="center"/>
    </xf>
    <xf numFmtId="17" fontId="5" fillId="2" borderId="0" xfId="1" quotePrefix="1" applyNumberFormat="1" applyFont="1" applyFill="1" applyBorder="1" applyAlignment="1">
      <alignment vertical="center"/>
    </xf>
    <xf numFmtId="164" fontId="3" fillId="2" borderId="0" xfId="1" applyNumberFormat="1" applyFont="1" applyFill="1" applyBorder="1" applyAlignment="1">
      <alignment vertical="center"/>
    </xf>
    <xf numFmtId="0" fontId="6" fillId="3" borderId="1" xfId="1" applyFont="1" applyFill="1" applyBorder="1" applyAlignment="1">
      <alignment horizontal="center" vertical="center"/>
    </xf>
    <xf numFmtId="164" fontId="6" fillId="3" borderId="1" xfId="2" applyNumberFormat="1" applyFont="1" applyFill="1" applyBorder="1" applyAlignment="1">
      <alignment horizontal="center" vertical="center"/>
    </xf>
    <xf numFmtId="165" fontId="6" fillId="3" borderId="1" xfId="3" applyNumberFormat="1" applyFont="1" applyFill="1" applyBorder="1" applyAlignment="1">
      <alignment horizontal="center" vertical="center" wrapText="1"/>
    </xf>
    <xf numFmtId="10" fontId="6" fillId="3" borderId="1" xfId="3" applyNumberFormat="1" applyFont="1" applyFill="1" applyBorder="1" applyAlignment="1">
      <alignment horizontal="center" vertical="center"/>
    </xf>
    <xf numFmtId="164" fontId="6" fillId="3" borderId="1" xfId="2" applyNumberFormat="1" applyFont="1" applyFill="1" applyBorder="1" applyAlignment="1">
      <alignment horizontal="center" vertical="center" wrapText="1"/>
    </xf>
    <xf numFmtId="9" fontId="6" fillId="3" borderId="1" xfId="3" applyFont="1" applyFill="1" applyBorder="1" applyAlignment="1">
      <alignment horizontal="center" vertical="center" wrapText="1"/>
    </xf>
    <xf numFmtId="0" fontId="7" fillId="4" borderId="1" xfId="1" applyNumberFormat="1" applyFont="1" applyFill="1" applyBorder="1" applyAlignment="1">
      <alignment horizontal="left" vertical="center" wrapText="1"/>
    </xf>
    <xf numFmtId="164" fontId="8" fillId="4" borderId="1" xfId="2" applyNumberFormat="1" applyFont="1" applyFill="1" applyBorder="1" applyAlignment="1">
      <alignment vertical="center"/>
    </xf>
    <xf numFmtId="165" fontId="8" fillId="4" borderId="1" xfId="3" applyNumberFormat="1" applyFont="1" applyFill="1" applyBorder="1" applyAlignment="1">
      <alignment horizontal="center" vertical="center"/>
    </xf>
    <xf numFmtId="0" fontId="9" fillId="0" borderId="0" xfId="1" applyFont="1" applyFill="1" applyBorder="1" applyAlignment="1">
      <alignment vertical="center"/>
    </xf>
    <xf numFmtId="0" fontId="7" fillId="5" borderId="1" xfId="1" applyNumberFormat="1" applyFont="1" applyFill="1" applyBorder="1" applyAlignment="1">
      <alignment horizontal="left" vertical="center" wrapText="1"/>
    </xf>
    <xf numFmtId="164" fontId="8" fillId="5" borderId="1" xfId="2" applyNumberFormat="1" applyFont="1" applyFill="1" applyBorder="1" applyAlignment="1">
      <alignment vertical="center"/>
    </xf>
    <xf numFmtId="165" fontId="8" fillId="5" borderId="1" xfId="3" applyNumberFormat="1" applyFont="1" applyFill="1" applyBorder="1" applyAlignment="1">
      <alignment horizontal="center" vertical="center"/>
    </xf>
    <xf numFmtId="0" fontId="10" fillId="0" borderId="1" xfId="1" applyNumberFormat="1" applyFont="1" applyFill="1" applyBorder="1" applyAlignment="1">
      <alignment horizontal="left" vertical="center" wrapText="1"/>
    </xf>
    <xf numFmtId="164" fontId="11" fillId="0" borderId="1" xfId="2" applyNumberFormat="1" applyFont="1" applyFill="1" applyBorder="1" applyAlignment="1">
      <alignment vertical="center"/>
    </xf>
    <xf numFmtId="3" fontId="11" fillId="0" borderId="1" xfId="1" applyNumberFormat="1" applyFont="1" applyFill="1" applyBorder="1" applyAlignment="1">
      <alignment vertical="center"/>
    </xf>
    <xf numFmtId="165" fontId="11" fillId="0" borderId="1" xfId="3" applyNumberFormat="1" applyFont="1" applyFill="1" applyBorder="1" applyAlignment="1">
      <alignment horizontal="center" vertical="center"/>
    </xf>
    <xf numFmtId="0" fontId="8" fillId="4" borderId="1" xfId="1" applyFont="1" applyFill="1" applyBorder="1" applyAlignment="1">
      <alignment vertical="center"/>
    </xf>
    <xf numFmtId="164" fontId="8" fillId="4" borderId="1" xfId="1" applyNumberFormat="1" applyFont="1" applyFill="1" applyBorder="1" applyAlignment="1">
      <alignment vertical="center"/>
    </xf>
    <xf numFmtId="0" fontId="12" fillId="0" borderId="0" xfId="1" applyFont="1" applyFill="1" applyBorder="1" applyAlignment="1">
      <alignment vertical="center"/>
    </xf>
    <xf numFmtId="164" fontId="12" fillId="0" borderId="0" xfId="2" applyNumberFormat="1" applyFont="1" applyFill="1" applyBorder="1" applyAlignment="1">
      <alignment vertical="center"/>
    </xf>
    <xf numFmtId="164" fontId="12" fillId="0" borderId="0" xfId="1" applyNumberFormat="1" applyFont="1" applyFill="1" applyBorder="1" applyAlignment="1">
      <alignment vertical="center"/>
    </xf>
    <xf numFmtId="10" fontId="12" fillId="0" borderId="0" xfId="3" applyNumberFormat="1" applyFont="1" applyFill="1" applyBorder="1" applyAlignment="1">
      <alignment vertical="center"/>
    </xf>
    <xf numFmtId="165" fontId="12" fillId="0" borderId="0" xfId="3" applyNumberFormat="1" applyFont="1" applyFill="1" applyBorder="1" applyAlignment="1">
      <alignment horizontal="center" vertical="center"/>
    </xf>
    <xf numFmtId="164" fontId="3" fillId="0" borderId="0" xfId="1" applyNumberFormat="1" applyFont="1" applyFill="1" applyBorder="1" applyAlignment="1">
      <alignment vertical="center"/>
    </xf>
    <xf numFmtId="166" fontId="3" fillId="0" borderId="0" xfId="4" applyNumberFormat="1" applyFont="1" applyFill="1" applyBorder="1" applyAlignment="1">
      <alignment vertical="center"/>
    </xf>
    <xf numFmtId="164" fontId="3" fillId="0" borderId="0" xfId="2" applyNumberFormat="1" applyFont="1" applyFill="1" applyBorder="1" applyAlignment="1">
      <alignment vertical="center"/>
    </xf>
    <xf numFmtId="9" fontId="3" fillId="0" borderId="0" xfId="3" applyFont="1" applyFill="1" applyBorder="1" applyAlignment="1">
      <alignment vertical="center"/>
    </xf>
    <xf numFmtId="0" fontId="13" fillId="2" borderId="0" xfId="1" applyFont="1" applyFill="1" applyBorder="1"/>
    <xf numFmtId="0" fontId="13" fillId="0" borderId="0" xfId="1" applyFont="1" applyFill="1" applyBorder="1"/>
    <xf numFmtId="0" fontId="14" fillId="0" borderId="0" xfId="1" applyFont="1" applyFill="1" applyBorder="1" applyAlignment="1">
      <alignment horizontal="center" vertical="center"/>
    </xf>
    <xf numFmtId="10" fontId="13" fillId="2" borderId="0" xfId="1" applyNumberFormat="1" applyFont="1" applyFill="1" applyBorder="1"/>
    <xf numFmtId="0" fontId="15" fillId="2" borderId="0" xfId="1" applyFont="1" applyFill="1" applyBorder="1"/>
    <xf numFmtId="0" fontId="16" fillId="4" borderId="2" xfId="1" applyFont="1" applyFill="1" applyBorder="1" applyAlignment="1">
      <alignment horizontal="center"/>
    </xf>
    <xf numFmtId="0" fontId="16" fillId="4" borderId="3" xfId="1" applyFont="1" applyFill="1" applyBorder="1" applyAlignment="1">
      <alignment horizontal="center"/>
    </xf>
    <xf numFmtId="0" fontId="17" fillId="3" borderId="2" xfId="1" applyFont="1" applyFill="1" applyBorder="1" applyAlignment="1">
      <alignment horizontal="center"/>
    </xf>
    <xf numFmtId="0" fontId="17" fillId="3" borderId="3" xfId="1" applyFont="1" applyFill="1" applyBorder="1" applyAlignment="1">
      <alignment horizontal="center"/>
    </xf>
    <xf numFmtId="0" fontId="18" fillId="6" borderId="4" xfId="1" applyFont="1" applyFill="1" applyBorder="1" applyAlignment="1">
      <alignment horizontal="center" vertical="center"/>
    </xf>
    <xf numFmtId="10" fontId="15" fillId="2" borderId="0" xfId="1" applyNumberFormat="1" applyFont="1" applyFill="1" applyBorder="1"/>
    <xf numFmtId="0" fontId="15" fillId="0" borderId="0" xfId="1" applyFont="1" applyFill="1" applyBorder="1"/>
    <xf numFmtId="0" fontId="19" fillId="7" borderId="5" xfId="1" applyFont="1" applyFill="1" applyBorder="1" applyAlignment="1">
      <alignment horizontal="center" vertical="center"/>
    </xf>
    <xf numFmtId="0" fontId="16" fillId="4" borderId="5" xfId="1" applyFont="1" applyFill="1" applyBorder="1" applyAlignment="1">
      <alignment horizontal="center" vertical="center"/>
    </xf>
    <xf numFmtId="0" fontId="17" fillId="3" borderId="3" xfId="1" applyFont="1" applyFill="1" applyBorder="1" applyAlignment="1">
      <alignment horizontal="center" vertical="center"/>
    </xf>
    <xf numFmtId="0" fontId="17" fillId="3" borderId="2" xfId="1" applyFont="1" applyFill="1" applyBorder="1" applyAlignment="1">
      <alignment horizontal="center" vertical="center"/>
    </xf>
    <xf numFmtId="0" fontId="18" fillId="6" borderId="6" xfId="1" applyFont="1" applyFill="1" applyBorder="1" applyAlignment="1">
      <alignment horizontal="center" vertical="center"/>
    </xf>
    <xf numFmtId="0" fontId="20" fillId="3" borderId="5" xfId="1" applyFont="1" applyFill="1" applyBorder="1" applyAlignment="1">
      <alignment horizontal="center" vertical="center"/>
    </xf>
    <xf numFmtId="0" fontId="19" fillId="8" borderId="7" xfId="1" applyFont="1" applyFill="1" applyBorder="1"/>
    <xf numFmtId="167" fontId="19" fillId="0" borderId="7" xfId="5" applyFont="1" applyBorder="1"/>
    <xf numFmtId="10" fontId="19" fillId="0" borderId="7" xfId="3" applyNumberFormat="1" applyFont="1" applyBorder="1"/>
    <xf numFmtId="167" fontId="19" fillId="0" borderId="8" xfId="5" applyFont="1" applyBorder="1" applyAlignment="1">
      <alignment horizontal="center" vertical="center"/>
    </xf>
    <xf numFmtId="10" fontId="19" fillId="0" borderId="4" xfId="3" applyNumberFormat="1" applyFont="1" applyBorder="1" applyAlignment="1">
      <alignment horizontal="center" vertical="center"/>
    </xf>
    <xf numFmtId="169" fontId="19" fillId="0" borderId="4" xfId="6" applyNumberFormat="1" applyFont="1" applyBorder="1" applyAlignment="1">
      <alignment horizontal="center" vertical="center"/>
    </xf>
    <xf numFmtId="0" fontId="21" fillId="8" borderId="9" xfId="1" applyFont="1" applyFill="1" applyBorder="1"/>
    <xf numFmtId="167" fontId="21" fillId="0" borderId="9" xfId="5" applyFont="1" applyBorder="1"/>
    <xf numFmtId="10" fontId="21" fillId="0" borderId="9" xfId="3" applyNumberFormat="1" applyFont="1" applyBorder="1"/>
    <xf numFmtId="167" fontId="19" fillId="0" borderId="10" xfId="5" applyFont="1" applyBorder="1" applyAlignment="1">
      <alignment horizontal="center" vertical="center"/>
    </xf>
    <xf numFmtId="10" fontId="19" fillId="0" borderId="11" xfId="3" applyNumberFormat="1" applyFont="1" applyBorder="1" applyAlignment="1">
      <alignment horizontal="center" vertical="center"/>
    </xf>
    <xf numFmtId="169" fontId="19" fillId="0" borderId="11" xfId="6" applyNumberFormat="1" applyFont="1" applyBorder="1" applyAlignment="1">
      <alignment horizontal="center" vertical="center"/>
    </xf>
    <xf numFmtId="10" fontId="15" fillId="2" borderId="0" xfId="3" applyNumberFormat="1" applyFont="1" applyFill="1" applyBorder="1"/>
    <xf numFmtId="0" fontId="21" fillId="8" borderId="6" xfId="1" applyFont="1" applyFill="1" applyBorder="1" applyAlignment="1">
      <alignment wrapText="1"/>
    </xf>
    <xf numFmtId="167" fontId="21" fillId="0" borderId="6" xfId="5" applyFont="1" applyBorder="1" applyAlignment="1">
      <alignment horizontal="center" vertical="center"/>
    </xf>
    <xf numFmtId="10" fontId="21" fillId="0" borderId="9" xfId="3" applyNumberFormat="1" applyFont="1" applyBorder="1" applyAlignment="1">
      <alignment horizontal="right" vertical="center"/>
    </xf>
    <xf numFmtId="167" fontId="19" fillId="0" borderId="12" xfId="5" applyFont="1" applyBorder="1" applyAlignment="1">
      <alignment horizontal="center" vertical="center"/>
    </xf>
    <xf numFmtId="10" fontId="19" fillId="0" borderId="6" xfId="3" applyNumberFormat="1" applyFont="1" applyBorder="1" applyAlignment="1">
      <alignment horizontal="center" vertical="center"/>
    </xf>
    <xf numFmtId="169" fontId="19" fillId="0" borderId="6" xfId="6" applyNumberFormat="1" applyFont="1" applyBorder="1" applyAlignment="1">
      <alignment horizontal="center" vertical="center"/>
    </xf>
    <xf numFmtId="0" fontId="19" fillId="8" borderId="5" xfId="1" applyFont="1" applyFill="1" applyBorder="1"/>
    <xf numFmtId="167" fontId="19" fillId="0" borderId="5" xfId="5" applyFont="1" applyBorder="1"/>
    <xf numFmtId="10" fontId="19" fillId="0" borderId="5" xfId="3" applyNumberFormat="1" applyFont="1" applyBorder="1"/>
    <xf numFmtId="167" fontId="19" fillId="0" borderId="3" xfId="5" applyFont="1" applyBorder="1"/>
    <xf numFmtId="10" fontId="19" fillId="0" borderId="5" xfId="3" applyNumberFormat="1" applyFont="1" applyBorder="1" applyAlignment="1">
      <alignment horizontal="center"/>
    </xf>
    <xf numFmtId="10" fontId="19" fillId="0" borderId="7" xfId="3" applyNumberFormat="1" applyFont="1" applyBorder="1" applyAlignment="1">
      <alignment horizontal="center" vertical="center"/>
    </xf>
    <xf numFmtId="169" fontId="19" fillId="0" borderId="7" xfId="6" applyNumberFormat="1" applyFont="1" applyBorder="1" applyAlignment="1">
      <alignment horizontal="center" vertical="center"/>
    </xf>
    <xf numFmtId="169" fontId="15" fillId="2" borderId="0" xfId="1" applyNumberFormat="1" applyFont="1" applyFill="1" applyBorder="1"/>
    <xf numFmtId="0" fontId="19" fillId="7" borderId="5" xfId="1" applyFont="1" applyFill="1" applyBorder="1"/>
    <xf numFmtId="167" fontId="19" fillId="7" borderId="5" xfId="5" applyFont="1" applyFill="1" applyBorder="1"/>
    <xf numFmtId="167" fontId="16" fillId="4" borderId="5" xfId="5" applyFont="1" applyFill="1" applyBorder="1"/>
    <xf numFmtId="10" fontId="16" fillId="4" borderId="5" xfId="3" applyNumberFormat="1" applyFont="1" applyFill="1" applyBorder="1"/>
    <xf numFmtId="167" fontId="17" fillId="3" borderId="3" xfId="5" applyFont="1" applyFill="1" applyBorder="1"/>
    <xf numFmtId="10" fontId="17" fillId="3" borderId="5" xfId="3" applyNumberFormat="1" applyFont="1" applyFill="1" applyBorder="1" applyAlignment="1">
      <alignment horizontal="center"/>
    </xf>
    <xf numFmtId="10" fontId="19" fillId="0" borderId="5" xfId="3" applyNumberFormat="1" applyFont="1" applyBorder="1" applyAlignment="1">
      <alignment horizontal="center" vertical="center"/>
    </xf>
    <xf numFmtId="169" fontId="19" fillId="0" borderId="5" xfId="6" applyNumberFormat="1" applyFont="1" applyBorder="1" applyAlignment="1">
      <alignment horizontal="center" vertical="center"/>
    </xf>
    <xf numFmtId="43" fontId="13" fillId="2" borderId="0" xfId="1" applyNumberFormat="1" applyFont="1" applyFill="1" applyBorder="1"/>
    <xf numFmtId="10" fontId="13" fillId="2" borderId="0" xfId="3" applyNumberFormat="1" applyFont="1" applyFill="1" applyBorder="1"/>
    <xf numFmtId="167" fontId="13" fillId="2" borderId="0" xfId="5" applyFont="1" applyFill="1" applyBorder="1"/>
    <xf numFmtId="0" fontId="17" fillId="3" borderId="5" xfId="1" applyFont="1" applyFill="1" applyBorder="1" applyAlignment="1">
      <alignment horizontal="center" vertical="center"/>
    </xf>
    <xf numFmtId="167" fontId="19" fillId="0" borderId="4" xfId="5" applyFont="1" applyBorder="1" applyAlignment="1">
      <alignment horizontal="center" vertical="center"/>
    </xf>
    <xf numFmtId="167" fontId="19" fillId="0" borderId="11" xfId="5" applyFont="1" applyBorder="1" applyAlignment="1">
      <alignment horizontal="center" vertical="center"/>
    </xf>
    <xf numFmtId="0" fontId="21" fillId="8" borderId="13" xfId="1" applyFont="1" applyFill="1" applyBorder="1"/>
    <xf numFmtId="167" fontId="21" fillId="0" borderId="13" xfId="5" applyFont="1" applyBorder="1"/>
    <xf numFmtId="10" fontId="21" fillId="0" borderId="13" xfId="3" applyNumberFormat="1" applyFont="1" applyBorder="1"/>
    <xf numFmtId="0" fontId="21" fillId="8" borderId="14" xfId="1" applyFont="1" applyFill="1" applyBorder="1" applyAlignment="1">
      <alignment horizontal="left" vertical="center" wrapText="1"/>
    </xf>
    <xf numFmtId="167" fontId="21" fillId="0" borderId="14" xfId="5" applyFont="1" applyBorder="1" applyAlignment="1">
      <alignment horizontal="center" vertical="center"/>
    </xf>
    <xf numFmtId="167" fontId="21" fillId="0" borderId="14" xfId="5" applyFont="1" applyBorder="1" applyAlignment="1">
      <alignment vertical="center"/>
    </xf>
    <xf numFmtId="10" fontId="21" fillId="0" borderId="13" xfId="3" applyNumberFormat="1" applyFont="1" applyBorder="1" applyAlignment="1">
      <alignment horizontal="right" vertical="center"/>
    </xf>
    <xf numFmtId="167" fontId="19" fillId="0" borderId="6" xfId="5" applyFont="1" applyBorder="1" applyAlignment="1">
      <alignment horizontal="center" vertical="center"/>
    </xf>
    <xf numFmtId="167" fontId="17" fillId="3" borderId="5" xfId="5" applyFont="1" applyFill="1" applyBorder="1"/>
    <xf numFmtId="10" fontId="13" fillId="2" borderId="0" xfId="1" applyNumberFormat="1" applyFont="1" applyFill="1" applyBorder="1" applyAlignment="1">
      <alignment horizontal="right" vertical="center"/>
    </xf>
  </cellXfs>
  <cellStyles count="7">
    <cellStyle name="Millares 2" xfId="2"/>
    <cellStyle name="Millares 3" xfId="5"/>
    <cellStyle name="Moneda 2" xfId="6"/>
    <cellStyle name="Normal" xfId="0" builtinId="0"/>
    <cellStyle name="Normal 2" xfId="1"/>
    <cellStyle name="Porcentaje 2" xfId="3"/>
    <cellStyle name="Porcentaje 3" xfId="4"/>
  </cellStyles>
  <dxfs count="16">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https://id.presidencia.gov.co/"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2350206</xdr:colOff>
      <xdr:row>4</xdr:row>
      <xdr:rowOff>78581</xdr:rowOff>
    </xdr:to>
    <xdr:pic>
      <xdr:nvPicPr>
        <xdr:cNvPr id="2" name="Imagen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048"/>
        <a:stretch/>
      </xdr:blipFill>
      <xdr:spPr>
        <a:xfrm>
          <a:off x="0" y="0"/>
          <a:ext cx="2350206" cy="10215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300116</xdr:colOff>
      <xdr:row>0</xdr:row>
      <xdr:rowOff>134933</xdr:rowOff>
    </xdr:from>
    <xdr:to>
      <xdr:col>2</xdr:col>
      <xdr:colOff>1291390</xdr:colOff>
      <xdr:row>4</xdr:row>
      <xdr:rowOff>153412</xdr:rowOff>
    </xdr:to>
    <xdr:pic>
      <xdr:nvPicPr>
        <xdr:cNvPr id="2" name="Imagen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8415"/>
        <a:stretch/>
      </xdr:blipFill>
      <xdr:spPr>
        <a:xfrm>
          <a:off x="1062116" y="134933"/>
          <a:ext cx="2648624" cy="847154"/>
        </a:xfrm>
        <a:prstGeom prst="rect">
          <a:avLst/>
        </a:prstGeom>
      </xdr:spPr>
    </xdr:pic>
    <xdr:clientData/>
  </xdr:twoCellAnchor>
  <xdr:twoCellAnchor editAs="oneCell">
    <xdr:from>
      <xdr:col>1</xdr:col>
      <xdr:colOff>0</xdr:colOff>
      <xdr:row>4</xdr:row>
      <xdr:rowOff>0</xdr:rowOff>
    </xdr:from>
    <xdr:to>
      <xdr:col>1</xdr:col>
      <xdr:colOff>304800</xdr:colOff>
      <xdr:row>5</xdr:row>
      <xdr:rowOff>114300</xdr:rowOff>
    </xdr:to>
    <xdr:sp macro="" textlink="">
      <xdr:nvSpPr>
        <xdr:cNvPr id="3" name="AutoShape 16" descr="Presidencia de la República">
          <a:hlinkClick xmlns:r="http://schemas.openxmlformats.org/officeDocument/2006/relationships" r:id="rId2"/>
        </xdr:cNvPr>
        <xdr:cNvSpPr>
          <a:spLocks noChangeAspect="1" noChangeArrowheads="1"/>
        </xdr:cNvSpPr>
      </xdr:nvSpPr>
      <xdr:spPr bwMode="auto">
        <a:xfrm>
          <a:off x="762000" y="82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barrero/Documents/Lorena%20Barrero/2020/WEB%20SIC/INFORME%20EPA%20NOVIEMB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camontano/Documents/2016/PRESUPUESTO/INFORMES/EJECU%20AGREGADA%20PENDIE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ÓN WEB"/>
      <sheetName val="EJECUCIÓN"/>
      <sheetName val="METAS"/>
      <sheetName val="TD-EPA RECURSO"/>
      <sheetName val="TD-EPA"/>
      <sheetName val="EPA - SIIF"/>
      <sheetName val="METAS EJEC. SIC - MINCIT"/>
    </sheetNames>
    <sheetDataSet>
      <sheetData sheetId="0" refreshError="1"/>
      <sheetData sheetId="1" refreshError="1"/>
      <sheetData sheetId="2">
        <row r="4">
          <cell r="D4" t="str">
            <v>NOVIEMBRE - 2020</v>
          </cell>
        </row>
      </sheetData>
      <sheetData sheetId="3"/>
      <sheetData sheetId="4">
        <row r="3">
          <cell r="A3" t="str">
            <v>Etiquetas de fila</v>
          </cell>
        </row>
        <row r="6">
          <cell r="A6" t="str">
            <v>SALARIO</v>
          </cell>
        </row>
        <row r="7">
          <cell r="A7" t="str">
            <v>CONTRIBUCIONES INHERENTES A LA NÓMINA</v>
          </cell>
        </row>
        <row r="8">
          <cell r="A8" t="str">
            <v>REMUNERACIONES NO CONSTITUTIVAS DE FACTOR SALARIAL</v>
          </cell>
        </row>
        <row r="9">
          <cell r="A9" t="str">
            <v>OTROS GASTOS DE PERSONAL - DISTRIBUCIÓN PREVIO CONCEPTO DGPPN</v>
          </cell>
        </row>
        <row r="11">
          <cell r="A11" t="str">
            <v>ADQUISICIÓN DE ACTIVOS NO FINANCIEROS</v>
          </cell>
        </row>
        <row r="12">
          <cell r="A12" t="str">
            <v>ADQUISICIONES DIFERENTES DE ACTIVOS</v>
          </cell>
        </row>
        <row r="14">
          <cell r="A14" t="str">
            <v>CONVENCION DEL METRO - OFICINA INTERNACIONAL DE PESAS Y MEDIDAS - BIPM. LEY 1512 DE 2012</v>
          </cell>
        </row>
        <row r="15">
          <cell r="A15" t="str">
            <v>PROVISIÓN PARA GASTOS INSTITUCIONALES Y/O SECTORIALES CONTINGENTES- PREVIO CONCEPTO DGPPN</v>
          </cell>
        </row>
        <row r="16">
          <cell r="A16" t="str">
            <v>MESADAS PENSIONALES (DE PENSIONES)</v>
          </cell>
        </row>
        <row r="17">
          <cell r="A17" t="str">
            <v>APORTE PREVISION SOCIAL SERVICIOS MEDICOS (NO DE PENSIONES)</v>
          </cell>
        </row>
        <row r="18">
          <cell r="A18" t="str">
            <v>SENTENCIAS</v>
          </cell>
        </row>
        <row r="19">
          <cell r="A19" t="str">
            <v>CONCILIACIONES</v>
          </cell>
        </row>
        <row r="20">
          <cell r="A20" t="str">
            <v>INCAPACIDADES Y LICENCIAS DE MATERNIDAD Y PATERNIDAD (NO DE PENSIONES)</v>
          </cell>
        </row>
        <row r="21">
          <cell r="A21" t="str">
            <v>ORGANIZACIÓN PARA LA COOPERACIÓN Y EL DESARROLLO ECONÓMICO OCDE-ARTICULO 47 LEY 1450 DE 2011 Y LEY 1950 DE 2019</v>
          </cell>
        </row>
        <row r="23">
          <cell r="A23" t="str">
            <v>IMPUESTOS</v>
          </cell>
        </row>
        <row r="24">
          <cell r="A24" t="str">
            <v>CUOTA DE FISCALIZACIÓN Y AUDITAJE</v>
          </cell>
        </row>
        <row r="27">
          <cell r="A27" t="str">
            <v>INCREMENTO DE LA COBERTURA DE LOS SERVICIOS DE LA RED NACIONAL DE PROTECCIÓN AL CONSUMIDOR EN EL TERRITORIO  NACIONAL</v>
          </cell>
        </row>
        <row r="28">
          <cell r="A28" t="str">
            <v>MEJORAMIENTO DEL CONTROL Y VIGILANCIA A LAS CÁMARAS DE COMERCIO Y COMERCIANTES A NIVEL  NACIONAL</v>
          </cell>
        </row>
        <row r="29">
          <cell r="A29" t="str">
            <v>FORTALECIMIENTO DE LA FUNCIÓN JURISDICCIONAL DE LA SUPERINTENDENCIA DE INDUSTRIA Y COMERCIO A NIVEL  NACIONAL</v>
          </cell>
        </row>
        <row r="30">
          <cell r="A30" t="str">
            <v>FORTALECIMIENTO DE LA PROTECCIÓN DE DATOS PERSONALES A NIVEL  NACIONAL</v>
          </cell>
        </row>
        <row r="31">
          <cell r="A31" t="str">
            <v>FORTALECIMIENTO DEL RÉGIMEN DE PROTECCIÓN DE LA LIBRE COMPETENCIA ECONÓMICA EN LOS MERCADOS A NIVEL  NACIONAL</v>
          </cell>
        </row>
        <row r="32">
          <cell r="A32" t="str">
            <v>FORTALECIMIENTO DE LA ATENCIÓN Y PROMOCIÓN DE TRÁMITES Y SERVICIOS EN EL MARCO DEL SISTEMA DE PROPIEDAD INDUSTRIAL A NIVEL  NACIONAL</v>
          </cell>
        </row>
        <row r="33">
          <cell r="A33" t="str">
            <v>MEJORAMIENTO EN LA EJECUCIÓN DE LAS FUNCIONES ASIGNADAS EN MATERIA DE PROTECCIÓN AL CONSUMIDOR A NIVEL  NACIONAL</v>
          </cell>
        </row>
        <row r="34">
          <cell r="A34" t="str">
            <v>FORTALECIMIENTO DE LA FUNCIÓN DE INSPECCIÓN, CONTROL Y VIGILANCIA DE LA SUPERINTENDENCIA DE INDUSTRIA Y COMERCIO EN EL MARCO DEL SUBSISTEMA NACIONAL DE CALIDAD, EL RÉGIMEN DE CONTROL DE PRECIOS Y EL SECTOR VALUATORIO A NIVEL  NACIONAL</v>
          </cell>
        </row>
        <row r="36">
          <cell r="A36" t="str">
            <v>FORTALECIMIENTO DEL SISTEMA DE ATENCIÓN AL CIUDADANO DE LA SUPERINTENDENCIA DE INDUSTRIA Y COMERCIO A NIVEL  NACIONAL</v>
          </cell>
        </row>
        <row r="37">
          <cell r="A37" t="str">
            <v>MEJORAMIENTO DE LOS SISTEMAS DE INFORMACIÓN Y SERVICIOS TECNOLÓGICOS DE LA SUPERINTENDENCIA DE INDUSTRIA Y COMERCIO EN EL TERRITORIO  NACIONAL</v>
          </cell>
        </row>
        <row r="38">
          <cell r="A38" t="str">
            <v>MEJORAMIENTO DE LA INFRAESTRUCTURA FÍSICA DE LA SEDE DE LA SUPERINTENDENCIA DE INDUSTRIA Y COMERCIO EN  BOGOTÁ</v>
          </cell>
        </row>
        <row r="39">
          <cell r="A39" t="str">
            <v>MEJORAMIENTO EN LA CALIDAD DE LA GESTIÓN ESTRATÉGICA DE LA SUPERINTENDENCIA DE INDUSTRIA Y COMERCIO A NIVEL  NACIONAL</v>
          </cell>
        </row>
      </sheetData>
      <sheetData sheetId="5" refreshError="1"/>
      <sheetData sheetId="6">
        <row r="5">
          <cell r="L5">
            <v>0.80817847889994643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ER-METAS"/>
      <sheetName val="Hoja1"/>
      <sheetName val="REP_EPG034_EjecucionPresupuesta"/>
      <sheetName val="BASE INFORME"/>
      <sheetName val="CONSOL CUENTA"/>
      <sheetName val="APROPIACIÓN"/>
      <sheetName val="EJECU"/>
      <sheetName val="METAS-SIC"/>
    </sheetNames>
    <sheetDataSet>
      <sheetData sheetId="0"/>
      <sheetData sheetId="1"/>
      <sheetData sheetId="2">
        <row r="32">
          <cell r="P32">
            <v>140494883000</v>
          </cell>
          <cell r="S32">
            <v>140494883000</v>
          </cell>
          <cell r="U32">
            <v>109011553434.08</v>
          </cell>
          <cell r="W32">
            <v>52683715194.550003</v>
          </cell>
          <cell r="X32">
            <v>4921250239.1999998</v>
          </cell>
          <cell r="Z32">
            <v>4272373041.46</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O45"/>
  <sheetViews>
    <sheetView tabSelected="1" zoomScale="80" zoomScaleNormal="80" workbookViewId="0">
      <pane xSplit="1" ySplit="7" topLeftCell="B8" activePane="bottomRight" state="frozen"/>
      <selection pane="topRight" activeCell="B1" sqref="B1"/>
      <selection pane="bottomLeft" activeCell="A2" sqref="A2"/>
      <selection pane="bottomRight" activeCell="D38" sqref="D38"/>
    </sheetView>
  </sheetViews>
  <sheetFormatPr baseColWidth="10" defaultRowHeight="15" x14ac:dyDescent="0.25"/>
  <cols>
    <col min="1" max="1" width="45.140625" style="5" customWidth="1"/>
    <col min="2" max="2" width="19.28515625" style="33" customWidth="1"/>
    <col min="3" max="3" width="20" style="5" bestFit="1" customWidth="1"/>
    <col min="4" max="4" width="19.42578125" style="5" bestFit="1" customWidth="1"/>
    <col min="5" max="5" width="16.5703125" style="5" bestFit="1" customWidth="1"/>
    <col min="6" max="6" width="20" style="35" bestFit="1" customWidth="1"/>
    <col min="7" max="7" width="14.85546875" style="5" bestFit="1" customWidth="1"/>
    <col min="8" max="8" width="19.42578125" style="35" bestFit="1" customWidth="1"/>
    <col min="9" max="9" width="20" style="35" bestFit="1" customWidth="1"/>
    <col min="10" max="10" width="19" style="35" bestFit="1" customWidth="1"/>
    <col min="11" max="11" width="11.7109375" style="36" bestFit="1" customWidth="1"/>
    <col min="12" max="12" width="19.42578125" style="35" bestFit="1" customWidth="1"/>
    <col min="13" max="13" width="18.7109375" style="36" bestFit="1" customWidth="1"/>
    <col min="14" max="14" width="23.5703125" style="35" bestFit="1" customWidth="1"/>
    <col min="15" max="15" width="15.140625" style="36" bestFit="1" customWidth="1"/>
    <col min="16" max="16384" width="11.42578125" style="5"/>
  </cols>
  <sheetData>
    <row r="1" spans="1:15" ht="29.25" customHeight="1" x14ac:dyDescent="0.25">
      <c r="A1" s="1"/>
      <c r="B1" s="2" t="s">
        <v>0</v>
      </c>
      <c r="C1" s="1"/>
      <c r="D1" s="1"/>
      <c r="E1" s="1"/>
      <c r="F1" s="3"/>
      <c r="G1" s="1"/>
      <c r="H1" s="3"/>
      <c r="I1" s="3"/>
      <c r="J1" s="3"/>
      <c r="K1" s="4"/>
      <c r="L1" s="3"/>
      <c r="M1" s="4"/>
      <c r="N1" s="3"/>
      <c r="O1" s="4"/>
    </row>
    <row r="2" spans="1:15" x14ac:dyDescent="0.25">
      <c r="A2" s="1"/>
      <c r="B2" s="1"/>
      <c r="C2" s="1"/>
      <c r="D2" s="1"/>
      <c r="E2" s="1"/>
      <c r="F2" s="3"/>
      <c r="G2" s="1"/>
      <c r="H2" s="3"/>
      <c r="I2" s="3"/>
      <c r="J2" s="3"/>
      <c r="K2" s="4"/>
      <c r="L2" s="3"/>
      <c r="M2" s="4"/>
      <c r="N2" s="3"/>
      <c r="O2" s="4"/>
    </row>
    <row r="3" spans="1:15" x14ac:dyDescent="0.25">
      <c r="A3" s="1"/>
      <c r="B3" s="6" t="s">
        <v>1</v>
      </c>
      <c r="C3" s="1"/>
      <c r="D3" s="1"/>
      <c r="E3" s="1"/>
      <c r="F3" s="3"/>
      <c r="G3" s="1"/>
      <c r="H3" s="3"/>
      <c r="I3" s="3"/>
      <c r="J3" s="3"/>
      <c r="K3" s="4"/>
      <c r="L3" s="3"/>
      <c r="M3" s="4"/>
      <c r="N3" s="3"/>
      <c r="O3" s="4"/>
    </row>
    <row r="4" spans="1:15" x14ac:dyDescent="0.25">
      <c r="A4" s="1"/>
      <c r="B4" s="7" t="str">
        <f>+[1]METAS!D4</f>
        <v>NOVIEMBRE - 2020</v>
      </c>
      <c r="C4" s="1"/>
      <c r="D4" s="1"/>
      <c r="E4" s="1"/>
      <c r="F4" s="3"/>
      <c r="G4" s="1"/>
      <c r="H4" s="3"/>
      <c r="I4" s="3"/>
      <c r="J4" s="3"/>
      <c r="K4" s="4"/>
      <c r="L4" s="3"/>
      <c r="M4" s="4"/>
      <c r="N4" s="3"/>
      <c r="O4" s="4"/>
    </row>
    <row r="5" spans="1:15" x14ac:dyDescent="0.25">
      <c r="A5" s="1"/>
      <c r="B5" s="6" t="s">
        <v>2</v>
      </c>
      <c r="C5" s="1"/>
      <c r="D5" s="1"/>
      <c r="E5" s="1"/>
      <c r="F5" s="3"/>
      <c r="G5" s="1"/>
      <c r="H5" s="3"/>
      <c r="I5" s="3"/>
      <c r="J5" s="3"/>
      <c r="K5" s="4"/>
      <c r="L5" s="3"/>
      <c r="M5" s="4"/>
      <c r="N5" s="3"/>
      <c r="O5" s="4"/>
    </row>
    <row r="6" spans="1:15" x14ac:dyDescent="0.25">
      <c r="A6" s="1"/>
      <c r="B6" s="8"/>
      <c r="C6" s="1"/>
      <c r="D6" s="1"/>
      <c r="E6" s="1"/>
      <c r="F6" s="3"/>
      <c r="G6" s="1"/>
      <c r="H6" s="3"/>
      <c r="I6" s="3"/>
      <c r="J6" s="3"/>
      <c r="K6" s="4"/>
      <c r="L6" s="3"/>
      <c r="M6" s="4"/>
      <c r="N6" s="3"/>
      <c r="O6" s="4"/>
    </row>
    <row r="7" spans="1:15" ht="30" x14ac:dyDescent="0.25">
      <c r="A7" s="9" t="s">
        <v>3</v>
      </c>
      <c r="B7" s="10" t="s">
        <v>4</v>
      </c>
      <c r="C7" s="10" t="s">
        <v>5</v>
      </c>
      <c r="D7" s="10" t="s">
        <v>6</v>
      </c>
      <c r="E7" s="11" t="s">
        <v>7</v>
      </c>
      <c r="F7" s="10" t="s">
        <v>8</v>
      </c>
      <c r="G7" s="12" t="s">
        <v>9</v>
      </c>
      <c r="H7" s="10" t="s">
        <v>10</v>
      </c>
      <c r="I7" s="10" t="s">
        <v>11</v>
      </c>
      <c r="J7" s="13" t="s">
        <v>12</v>
      </c>
      <c r="K7" s="14" t="s">
        <v>13</v>
      </c>
      <c r="L7" s="13" t="s">
        <v>14</v>
      </c>
      <c r="M7" s="14" t="s">
        <v>15</v>
      </c>
      <c r="N7" s="13" t="s">
        <v>16</v>
      </c>
      <c r="O7" s="14" t="s">
        <v>17</v>
      </c>
    </row>
    <row r="8" spans="1:15" s="18" customFormat="1" ht="15.75" x14ac:dyDescent="0.25">
      <c r="A8" s="15" t="s">
        <v>18</v>
      </c>
      <c r="B8" s="16">
        <v>83960832908</v>
      </c>
      <c r="C8" s="16">
        <v>83960832908</v>
      </c>
      <c r="D8" s="16">
        <v>70296184844.470001</v>
      </c>
      <c r="E8" s="17">
        <v>0.83724973192556318</v>
      </c>
      <c r="F8" s="16">
        <v>66944278447.660004</v>
      </c>
      <c r="G8" s="17">
        <v>0.79732746959542589</v>
      </c>
      <c r="H8" s="16">
        <v>76134173055.220001</v>
      </c>
      <c r="I8" s="16">
        <v>66932846433.660004</v>
      </c>
      <c r="J8" s="16">
        <v>7826659852.7800007</v>
      </c>
      <c r="K8" s="17">
        <v>9.3217987265038868E-2</v>
      </c>
      <c r="L8" s="16">
        <v>13664648063.530001</v>
      </c>
      <c r="M8" s="17">
        <v>0.16275026807443688</v>
      </c>
      <c r="N8" s="16">
        <v>17016554460.34</v>
      </c>
      <c r="O8" s="17">
        <v>0.20267253040457414</v>
      </c>
    </row>
    <row r="9" spans="1:15" s="18" customFormat="1" ht="15.75" x14ac:dyDescent="0.25">
      <c r="A9" s="19" t="s">
        <v>19</v>
      </c>
      <c r="B9" s="20">
        <v>61891218000</v>
      </c>
      <c r="C9" s="20">
        <v>63254445889</v>
      </c>
      <c r="D9" s="20">
        <v>55904936298</v>
      </c>
      <c r="E9" s="21">
        <v>0.88381038695845904</v>
      </c>
      <c r="F9" s="20">
        <v>55859909364</v>
      </c>
      <c r="G9" s="21">
        <v>0.88309854870950788</v>
      </c>
      <c r="H9" s="20">
        <v>60603312889</v>
      </c>
      <c r="I9" s="20">
        <v>55859909364</v>
      </c>
      <c r="J9" s="20">
        <v>2651133000</v>
      </c>
      <c r="K9" s="21">
        <v>4.191220020569391E-2</v>
      </c>
      <c r="L9" s="20">
        <v>7349509591</v>
      </c>
      <c r="M9" s="21">
        <v>0.11618961304154093</v>
      </c>
      <c r="N9" s="20">
        <v>7394536525</v>
      </c>
      <c r="O9" s="21">
        <v>0.11690145129049208</v>
      </c>
    </row>
    <row r="10" spans="1:15" x14ac:dyDescent="0.25">
      <c r="A10" s="22" t="str">
        <f>+'[1]TD-EPA'!A6</f>
        <v>SALARIO</v>
      </c>
      <c r="B10" s="23">
        <v>33556177000</v>
      </c>
      <c r="C10" s="24">
        <v>36152148889</v>
      </c>
      <c r="D10" s="24">
        <v>33345630901</v>
      </c>
      <c r="E10" s="25">
        <v>0.92236926229151661</v>
      </c>
      <c r="F10" s="23">
        <v>33314457757</v>
      </c>
      <c r="G10" s="25">
        <v>0.92150698591354208</v>
      </c>
      <c r="H10" s="23">
        <v>34919404889</v>
      </c>
      <c r="I10" s="23">
        <v>33314457757</v>
      </c>
      <c r="J10" s="23">
        <v>1232744000</v>
      </c>
      <c r="K10" s="25">
        <v>3.4098775256346837E-2</v>
      </c>
      <c r="L10" s="23">
        <v>2806517988</v>
      </c>
      <c r="M10" s="25">
        <v>7.7630737708483444E-2</v>
      </c>
      <c r="N10" s="23">
        <v>2837691132</v>
      </c>
      <c r="O10" s="25">
        <v>7.8493014086457896E-2</v>
      </c>
    </row>
    <row r="11" spans="1:15" ht="28.5" x14ac:dyDescent="0.25">
      <c r="A11" s="22" t="str">
        <f>+'[1]TD-EPA'!A7</f>
        <v>CONTRIBUCIONES INHERENTES A LA NÓMINA</v>
      </c>
      <c r="B11" s="23">
        <v>13494483000</v>
      </c>
      <c r="C11" s="24">
        <v>14689331000</v>
      </c>
      <c r="D11" s="24">
        <v>12417801173</v>
      </c>
      <c r="E11" s="25">
        <v>0.84536192785090081</v>
      </c>
      <c r="F11" s="23">
        <v>12417801173</v>
      </c>
      <c r="G11" s="25">
        <v>0.84536192785090081</v>
      </c>
      <c r="H11" s="23">
        <v>13494483000</v>
      </c>
      <c r="I11" s="23">
        <v>12417801173</v>
      </c>
      <c r="J11" s="23">
        <v>1194848000</v>
      </c>
      <c r="K11" s="25">
        <v>8.1341212884371655E-2</v>
      </c>
      <c r="L11" s="23">
        <v>2271529827</v>
      </c>
      <c r="M11" s="25">
        <v>0.15463807214909922</v>
      </c>
      <c r="N11" s="23">
        <v>2271529827</v>
      </c>
      <c r="O11" s="25">
        <v>0.15463807214909922</v>
      </c>
    </row>
    <row r="12" spans="1:15" ht="28.5" x14ac:dyDescent="0.25">
      <c r="A12" s="22" t="str">
        <f>+'[1]TD-EPA'!A8</f>
        <v>REMUNERACIONES NO CONSTITUTIVAS DE FACTOR SALARIAL</v>
      </c>
      <c r="B12" s="23">
        <v>12189425000</v>
      </c>
      <c r="C12" s="24">
        <v>12189425000</v>
      </c>
      <c r="D12" s="24">
        <v>10141504224</v>
      </c>
      <c r="E12" s="25">
        <v>0.83199201143614243</v>
      </c>
      <c r="F12" s="23">
        <v>10127650434</v>
      </c>
      <c r="G12" s="25">
        <v>0.83085546972068003</v>
      </c>
      <c r="H12" s="23">
        <v>12189425000</v>
      </c>
      <c r="I12" s="23">
        <v>10127650434</v>
      </c>
      <c r="J12" s="23">
        <v>0</v>
      </c>
      <c r="K12" s="25">
        <v>0</v>
      </c>
      <c r="L12" s="23">
        <v>2047920776</v>
      </c>
      <c r="M12" s="25">
        <v>0.1680079885638576</v>
      </c>
      <c r="N12" s="23">
        <v>2061774566</v>
      </c>
      <c r="O12" s="25">
        <v>0.16914453027931997</v>
      </c>
    </row>
    <row r="13" spans="1:15" ht="42.75" x14ac:dyDescent="0.25">
      <c r="A13" s="22" t="str">
        <f>+'[1]TD-EPA'!A9</f>
        <v>OTROS GASTOS DE PERSONAL - DISTRIBUCIÓN PREVIO CONCEPTO DGPPN</v>
      </c>
      <c r="B13" s="23">
        <v>2651133000</v>
      </c>
      <c r="C13" s="24">
        <v>223541000</v>
      </c>
      <c r="D13" s="24">
        <v>0</v>
      </c>
      <c r="E13" s="25">
        <v>0</v>
      </c>
      <c r="F13" s="23">
        <v>0</v>
      </c>
      <c r="G13" s="25">
        <v>0</v>
      </c>
      <c r="H13" s="23">
        <v>0</v>
      </c>
      <c r="I13" s="23">
        <v>0</v>
      </c>
      <c r="J13" s="23">
        <v>223541000</v>
      </c>
      <c r="K13" s="25">
        <v>1</v>
      </c>
      <c r="L13" s="23">
        <v>223541000</v>
      </c>
      <c r="M13" s="25">
        <v>1</v>
      </c>
      <c r="N13" s="23">
        <v>223541000</v>
      </c>
      <c r="O13" s="25">
        <v>1</v>
      </c>
    </row>
    <row r="14" spans="1:15" s="18" customFormat="1" ht="15" customHeight="1" x14ac:dyDescent="0.25">
      <c r="A14" s="19" t="s">
        <v>20</v>
      </c>
      <c r="B14" s="20">
        <v>13056620000</v>
      </c>
      <c r="C14" s="20">
        <v>12960620000</v>
      </c>
      <c r="D14" s="20">
        <v>11334062911.219999</v>
      </c>
      <c r="E14" s="21">
        <v>0.87450005564702915</v>
      </c>
      <c r="F14" s="20">
        <v>8113046682.4099998</v>
      </c>
      <c r="G14" s="21">
        <v>0.62597674203934683</v>
      </c>
      <c r="H14" s="20">
        <v>11687065619.219999</v>
      </c>
      <c r="I14" s="20">
        <v>8113046682.4099998</v>
      </c>
      <c r="J14" s="20">
        <v>1273554380.7800007</v>
      </c>
      <c r="K14" s="21">
        <v>9.8263384064959908E-2</v>
      </c>
      <c r="L14" s="20">
        <v>1626557088.7800007</v>
      </c>
      <c r="M14" s="21">
        <v>0.12549994435297082</v>
      </c>
      <c r="N14" s="20">
        <v>4847573317.5900002</v>
      </c>
      <c r="O14" s="21">
        <v>0.37402325796065311</v>
      </c>
    </row>
    <row r="15" spans="1:15" ht="28.5" x14ac:dyDescent="0.25">
      <c r="A15" s="22" t="str">
        <f>+'[1]TD-EPA'!A11</f>
        <v>ADQUISICIÓN DE ACTIVOS NO FINANCIEROS</v>
      </c>
      <c r="B15" s="23">
        <v>317824000</v>
      </c>
      <c r="C15" s="24">
        <v>317824000</v>
      </c>
      <c r="D15" s="24">
        <v>16931097</v>
      </c>
      <c r="E15" s="25">
        <v>5.327192723016512E-2</v>
      </c>
      <c r="F15" s="23">
        <v>16469470</v>
      </c>
      <c r="G15" s="25">
        <v>5.1819466119613369E-2</v>
      </c>
      <c r="H15" s="23">
        <v>16931097</v>
      </c>
      <c r="I15" s="23">
        <v>16469470</v>
      </c>
      <c r="J15" s="23">
        <v>300892903</v>
      </c>
      <c r="K15" s="25">
        <v>0.94672807276983484</v>
      </c>
      <c r="L15" s="23">
        <v>300892903</v>
      </c>
      <c r="M15" s="25">
        <v>0.94672807276983484</v>
      </c>
      <c r="N15" s="23">
        <v>301354530</v>
      </c>
      <c r="O15" s="25">
        <v>0.94818053388038659</v>
      </c>
    </row>
    <row r="16" spans="1:15" x14ac:dyDescent="0.25">
      <c r="A16" s="22" t="str">
        <f>+'[1]TD-EPA'!A12</f>
        <v>ADQUISICIONES DIFERENTES DE ACTIVOS</v>
      </c>
      <c r="B16" s="23">
        <v>12738796000</v>
      </c>
      <c r="C16" s="24">
        <v>12642796000</v>
      </c>
      <c r="D16" s="24">
        <v>11317131814.219999</v>
      </c>
      <c r="E16" s="25">
        <v>0.89514469854769463</v>
      </c>
      <c r="F16" s="23">
        <v>8096577212.4099998</v>
      </c>
      <c r="G16" s="25">
        <v>0.64041033426545835</v>
      </c>
      <c r="H16" s="23">
        <v>11670134522.219999</v>
      </c>
      <c r="I16" s="23">
        <v>8096577212.4099998</v>
      </c>
      <c r="J16" s="23">
        <v>972661477.78000069</v>
      </c>
      <c r="K16" s="25">
        <v>7.6934048273815434E-2</v>
      </c>
      <c r="L16" s="23">
        <v>1325664185.7800007</v>
      </c>
      <c r="M16" s="25">
        <v>0.10485530145230539</v>
      </c>
      <c r="N16" s="23">
        <v>4546218787.5900002</v>
      </c>
      <c r="O16" s="25">
        <v>0.35958966573454165</v>
      </c>
    </row>
    <row r="17" spans="1:15" s="18" customFormat="1" ht="15.75" x14ac:dyDescent="0.25">
      <c r="A17" s="19" t="s">
        <v>21</v>
      </c>
      <c r="B17" s="20">
        <v>9012994908</v>
      </c>
      <c r="C17" s="20">
        <v>7745767019</v>
      </c>
      <c r="D17" s="20">
        <v>3057185635.25</v>
      </c>
      <c r="E17" s="21">
        <v>0.39469114262678806</v>
      </c>
      <c r="F17" s="20">
        <v>2971322401.25</v>
      </c>
      <c r="G17" s="21">
        <v>0.3836059610315527</v>
      </c>
      <c r="H17" s="20">
        <v>3843794547</v>
      </c>
      <c r="I17" s="20">
        <v>2959890387.25</v>
      </c>
      <c r="J17" s="20">
        <v>3901972472</v>
      </c>
      <c r="K17" s="21">
        <v>0.50375546571806851</v>
      </c>
      <c r="L17" s="20">
        <v>4688581383.75</v>
      </c>
      <c r="M17" s="21">
        <v>0.60530885737321194</v>
      </c>
      <c r="N17" s="20">
        <v>4774444617.75</v>
      </c>
      <c r="O17" s="21">
        <v>0.61639403896844736</v>
      </c>
    </row>
    <row r="18" spans="1:15" ht="42.75" x14ac:dyDescent="0.25">
      <c r="A18" s="22" t="str">
        <f>+'[1]TD-EPA'!A14</f>
        <v>CONVENCION DEL METRO - OFICINA INTERNACIONAL DE PESAS Y MEDIDAS - BIPM. LEY 1512 DE 2012</v>
      </c>
      <c r="B18" s="23">
        <v>206629000</v>
      </c>
      <c r="C18" s="24">
        <v>258374665</v>
      </c>
      <c r="D18" s="24">
        <v>258374665</v>
      </c>
      <c r="E18" s="25">
        <v>1</v>
      </c>
      <c r="F18" s="23">
        <v>253844741</v>
      </c>
      <c r="G18" s="25">
        <v>0.98246761539100591</v>
      </c>
      <c r="H18" s="23">
        <v>258374665</v>
      </c>
      <c r="I18" s="23">
        <v>253844741</v>
      </c>
      <c r="J18" s="23">
        <v>0</v>
      </c>
      <c r="K18" s="25">
        <v>0</v>
      </c>
      <c r="L18" s="23">
        <v>0</v>
      </c>
      <c r="M18" s="25">
        <v>0</v>
      </c>
      <c r="N18" s="23">
        <v>4529924</v>
      </c>
      <c r="O18" s="25">
        <v>1.7532384608994075E-2</v>
      </c>
    </row>
    <row r="19" spans="1:15" ht="57" x14ac:dyDescent="0.25">
      <c r="A19" s="22" t="str">
        <f>+'[1]TD-EPA'!A15</f>
        <v>PROVISIÓN PARA GASTOS INSTITUCIONALES Y/O SECTORIALES CONTINGENTES- PREVIO CONCEPTO DGPPN</v>
      </c>
      <c r="B19" s="23">
        <v>2849371908</v>
      </c>
      <c r="C19" s="24">
        <v>1486144019</v>
      </c>
      <c r="D19" s="24">
        <v>0</v>
      </c>
      <c r="E19" s="25">
        <v>0</v>
      </c>
      <c r="F19" s="23">
        <v>0</v>
      </c>
      <c r="G19" s="25">
        <v>0</v>
      </c>
      <c r="H19" s="23">
        <v>0</v>
      </c>
      <c r="I19" s="23">
        <v>0</v>
      </c>
      <c r="J19" s="23">
        <v>1486144019</v>
      </c>
      <c r="K19" s="25">
        <v>1</v>
      </c>
      <c r="L19" s="23">
        <v>1486144019</v>
      </c>
      <c r="M19" s="25">
        <v>1</v>
      </c>
      <c r="N19" s="23">
        <v>1486144019</v>
      </c>
      <c r="O19" s="25">
        <v>1</v>
      </c>
    </row>
    <row r="20" spans="1:15" x14ac:dyDescent="0.25">
      <c r="A20" s="22" t="str">
        <f>+'[1]TD-EPA'!A16</f>
        <v>MESADAS PENSIONALES (DE PENSIONES)</v>
      </c>
      <c r="B20" s="23">
        <v>431753000</v>
      </c>
      <c r="C20" s="24">
        <v>431753000</v>
      </c>
      <c r="D20" s="24">
        <v>372356658.75</v>
      </c>
      <c r="E20" s="25">
        <v>0.86242981230008819</v>
      </c>
      <c r="F20" s="23">
        <v>372356658.75</v>
      </c>
      <c r="G20" s="25">
        <v>0.86242981230008819</v>
      </c>
      <c r="H20" s="23">
        <v>431753000</v>
      </c>
      <c r="I20" s="23">
        <v>372356658.75</v>
      </c>
      <c r="J20" s="23">
        <v>0</v>
      </c>
      <c r="K20" s="25">
        <v>0</v>
      </c>
      <c r="L20" s="23">
        <v>59396341.25</v>
      </c>
      <c r="M20" s="25">
        <v>0.13757018769991175</v>
      </c>
      <c r="N20" s="23">
        <v>59396341.25</v>
      </c>
      <c r="O20" s="25">
        <v>0.13757018769991175</v>
      </c>
    </row>
    <row r="21" spans="1:15" ht="28.5" x14ac:dyDescent="0.25">
      <c r="A21" s="22" t="str">
        <f>+'[1]TD-EPA'!A17</f>
        <v>APORTE PREVISION SOCIAL SERVICIOS MEDICOS (NO DE PENSIONES)</v>
      </c>
      <c r="B21" s="23">
        <v>680312000</v>
      </c>
      <c r="C21" s="24">
        <v>730385669</v>
      </c>
      <c r="D21" s="24">
        <v>602603185</v>
      </c>
      <c r="E21" s="25">
        <v>0.82504793094454865</v>
      </c>
      <c r="F21" s="23">
        <v>602603185</v>
      </c>
      <c r="G21" s="25">
        <v>0.82504793094454865</v>
      </c>
      <c r="H21" s="23">
        <v>730385669</v>
      </c>
      <c r="I21" s="23">
        <v>602603185</v>
      </c>
      <c r="J21" s="23">
        <v>0</v>
      </c>
      <c r="K21" s="25">
        <v>0</v>
      </c>
      <c r="L21" s="23">
        <v>127782484</v>
      </c>
      <c r="M21" s="25">
        <v>0.1749520690554513</v>
      </c>
      <c r="N21" s="23">
        <v>127782484</v>
      </c>
      <c r="O21" s="25">
        <v>0.1749520690554513</v>
      </c>
    </row>
    <row r="22" spans="1:15" x14ac:dyDescent="0.25">
      <c r="A22" s="22" t="str">
        <f>+'[1]TD-EPA'!A18</f>
        <v>SENTENCIAS</v>
      </c>
      <c r="B22" s="23">
        <v>2121800000</v>
      </c>
      <c r="C22" s="24">
        <v>2121800000</v>
      </c>
      <c r="D22" s="24">
        <v>259378813.5</v>
      </c>
      <c r="E22" s="25">
        <v>0.12224470426053351</v>
      </c>
      <c r="F22" s="23">
        <v>257914871.5</v>
      </c>
      <c r="G22" s="25">
        <v>0.12155475139032897</v>
      </c>
      <c r="H22" s="23">
        <v>624109854</v>
      </c>
      <c r="I22" s="23">
        <v>257914871.5</v>
      </c>
      <c r="J22" s="23">
        <v>1497690146</v>
      </c>
      <c r="K22" s="25">
        <v>0.70585830238476766</v>
      </c>
      <c r="L22" s="23">
        <v>1862421186.5</v>
      </c>
      <c r="M22" s="25">
        <v>0.87775529573946653</v>
      </c>
      <c r="N22" s="23">
        <v>1863885128.5</v>
      </c>
      <c r="O22" s="25">
        <v>0.87844524860967099</v>
      </c>
    </row>
    <row r="23" spans="1:15" x14ac:dyDescent="0.25">
      <c r="A23" s="22" t="str">
        <f>+'[1]TD-EPA'!A19</f>
        <v>CONCILIACIONES</v>
      </c>
      <c r="B23" s="23">
        <v>2121800000</v>
      </c>
      <c r="C23" s="24">
        <v>2121800000</v>
      </c>
      <c r="D23" s="24">
        <v>1036884083</v>
      </c>
      <c r="E23" s="25">
        <v>0.48868134744085212</v>
      </c>
      <c r="F23" s="23">
        <v>957857146</v>
      </c>
      <c r="G23" s="25">
        <v>0.45143611367706665</v>
      </c>
      <c r="H23" s="23">
        <v>1205443293</v>
      </c>
      <c r="I23" s="23">
        <v>946425132</v>
      </c>
      <c r="J23" s="23">
        <v>916356707</v>
      </c>
      <c r="K23" s="25">
        <v>0.43187704166273916</v>
      </c>
      <c r="L23" s="23">
        <v>1084915917</v>
      </c>
      <c r="M23" s="25">
        <v>0.51131865255914788</v>
      </c>
      <c r="N23" s="23">
        <v>1163942854</v>
      </c>
      <c r="O23" s="25">
        <v>0.5485638863229334</v>
      </c>
    </row>
    <row r="24" spans="1:15" ht="42.75" x14ac:dyDescent="0.25">
      <c r="A24" s="22" t="str">
        <f>+'[1]TD-EPA'!A20</f>
        <v>INCAPACIDADES Y LICENCIAS DE MATERNIDAD Y PATERNIDAD (NO DE PENSIONES)</v>
      </c>
      <c r="B24" s="23">
        <v>134591000</v>
      </c>
      <c r="C24" s="24">
        <v>87514600</v>
      </c>
      <c r="D24" s="24">
        <v>21374764</v>
      </c>
      <c r="E24" s="25">
        <v>0.24424226357659179</v>
      </c>
      <c r="F24" s="23">
        <v>20532333</v>
      </c>
      <c r="G24" s="25">
        <v>0.2346160869157832</v>
      </c>
      <c r="H24" s="23">
        <v>87514600</v>
      </c>
      <c r="I24" s="23">
        <v>20532333</v>
      </c>
      <c r="J24" s="23">
        <v>0</v>
      </c>
      <c r="K24" s="25">
        <v>0</v>
      </c>
      <c r="L24" s="23">
        <v>66139836</v>
      </c>
      <c r="M24" s="25">
        <v>0.75575773642340816</v>
      </c>
      <c r="N24" s="23">
        <v>66982267</v>
      </c>
      <c r="O24" s="25">
        <v>0.76538391308421683</v>
      </c>
    </row>
    <row r="25" spans="1:15" ht="57" x14ac:dyDescent="0.25">
      <c r="A25" s="22" t="str">
        <f>+'[1]TD-EPA'!A21</f>
        <v>ORGANIZACIÓN PARA LA COOPERACIÓN Y EL DESARROLLO ECONÓMICO OCDE-ARTICULO 47 LEY 1450 DE 2011 Y LEY 1950 DE 2019</v>
      </c>
      <c r="B25" s="23">
        <v>82756000</v>
      </c>
      <c r="C25" s="24">
        <v>31010335</v>
      </c>
      <c r="D25" s="24">
        <v>31010335</v>
      </c>
      <c r="E25" s="25">
        <v>1</v>
      </c>
      <c r="F25" s="23">
        <v>31010335</v>
      </c>
      <c r="G25" s="25">
        <v>1</v>
      </c>
      <c r="H25" s="23">
        <v>31010335</v>
      </c>
      <c r="I25" s="23">
        <v>31010335</v>
      </c>
      <c r="J25" s="23">
        <v>0</v>
      </c>
      <c r="K25" s="25">
        <v>0</v>
      </c>
      <c r="L25" s="23">
        <v>0</v>
      </c>
      <c r="M25" s="25">
        <v>0</v>
      </c>
      <c r="N25" s="23">
        <v>0</v>
      </c>
      <c r="O25" s="25">
        <v>0</v>
      </c>
    </row>
    <row r="26" spans="1:15" x14ac:dyDescent="0.25">
      <c r="A26" s="22" t="str">
        <f>+'[1]TD-EPA'!A23</f>
        <v>IMPUESTOS</v>
      </c>
      <c r="B26" s="23">
        <v>53045000</v>
      </c>
      <c r="C26" s="24">
        <v>6513400</v>
      </c>
      <c r="D26" s="24">
        <v>4731800</v>
      </c>
      <c r="E26" s="25">
        <v>0.72647158166241899</v>
      </c>
      <c r="F26" s="23">
        <v>4731800</v>
      </c>
      <c r="G26" s="25">
        <v>0.72647158166241899</v>
      </c>
      <c r="H26" s="23">
        <v>4731800</v>
      </c>
      <c r="I26" s="23">
        <v>4731800</v>
      </c>
      <c r="J26" s="23">
        <v>1781600</v>
      </c>
      <c r="K26" s="25">
        <v>0.27352841833758101</v>
      </c>
      <c r="L26" s="23">
        <v>1781600</v>
      </c>
      <c r="M26" s="25">
        <v>0.27352841833758101</v>
      </c>
      <c r="N26" s="23">
        <v>1781600</v>
      </c>
      <c r="O26" s="25">
        <v>0.27352841833758101</v>
      </c>
    </row>
    <row r="27" spans="1:15" x14ac:dyDescent="0.25">
      <c r="A27" s="22" t="str">
        <f>+'[1]TD-EPA'!A24</f>
        <v>CUOTA DE FISCALIZACIÓN Y AUDITAJE</v>
      </c>
      <c r="B27" s="23">
        <v>330937000</v>
      </c>
      <c r="C27" s="24">
        <v>470471331</v>
      </c>
      <c r="D27" s="24">
        <v>470471331</v>
      </c>
      <c r="E27" s="25">
        <v>1</v>
      </c>
      <c r="F27" s="23">
        <v>470471331</v>
      </c>
      <c r="G27" s="25">
        <v>1</v>
      </c>
      <c r="H27" s="23">
        <v>470471331</v>
      </c>
      <c r="I27" s="23">
        <v>470471331</v>
      </c>
      <c r="J27" s="23">
        <v>0</v>
      </c>
      <c r="K27" s="25">
        <v>0</v>
      </c>
      <c r="L27" s="23">
        <v>0</v>
      </c>
      <c r="M27" s="25">
        <v>0</v>
      </c>
      <c r="N27" s="23">
        <v>0</v>
      </c>
      <c r="O27" s="25">
        <v>0</v>
      </c>
    </row>
    <row r="28" spans="1:15" s="18" customFormat="1" ht="15.75" customHeight="1" x14ac:dyDescent="0.25">
      <c r="A28" s="15" t="s">
        <v>22</v>
      </c>
      <c r="B28" s="16">
        <v>163731685495</v>
      </c>
      <c r="C28" s="16">
        <v>163731685495</v>
      </c>
      <c r="D28" s="16">
        <v>143022095081.63998</v>
      </c>
      <c r="E28" s="17">
        <v>0.87351507223082703</v>
      </c>
      <c r="F28" s="16">
        <v>101384959956.99001</v>
      </c>
      <c r="G28" s="17">
        <v>0.61921404919566458</v>
      </c>
      <c r="H28" s="16">
        <v>146315021343.04001</v>
      </c>
      <c r="I28" s="16">
        <v>101376115646.99001</v>
      </c>
      <c r="J28" s="16">
        <v>17416664151.960003</v>
      </c>
      <c r="K28" s="17">
        <v>0.10637320503545337</v>
      </c>
      <c r="L28" s="16">
        <v>20709590413.360004</v>
      </c>
      <c r="M28" s="17">
        <v>0.12648492776917286</v>
      </c>
      <c r="N28" s="16">
        <v>62346725538.010002</v>
      </c>
      <c r="O28" s="17">
        <v>0.38078595080433547</v>
      </c>
    </row>
    <row r="29" spans="1:15" ht="57" x14ac:dyDescent="0.25">
      <c r="A29" s="22" t="str">
        <f>+'[1]TD-EPA'!A27</f>
        <v>INCREMENTO DE LA COBERTURA DE LOS SERVICIOS DE LA RED NACIONAL DE PROTECCIÓN AL CONSUMIDOR EN EL TERRITORIO  NACIONAL</v>
      </c>
      <c r="B29" s="23">
        <v>42000000000</v>
      </c>
      <c r="C29" s="24">
        <v>41214057554</v>
      </c>
      <c r="D29" s="24">
        <v>31935412736.799999</v>
      </c>
      <c r="E29" s="25">
        <v>0.77486699034564077</v>
      </c>
      <c r="F29" s="23">
        <v>19573677478.68</v>
      </c>
      <c r="G29" s="25">
        <v>0.47492721271216576</v>
      </c>
      <c r="H29" s="23">
        <v>33011602204.630001</v>
      </c>
      <c r="I29" s="23">
        <v>19564833168.68</v>
      </c>
      <c r="J29" s="23">
        <v>8202455349.3699989</v>
      </c>
      <c r="K29" s="25">
        <v>0.19902081561910945</v>
      </c>
      <c r="L29" s="23">
        <v>9278644817.2000008</v>
      </c>
      <c r="M29" s="25">
        <v>0.22513300965435928</v>
      </c>
      <c r="N29" s="23">
        <v>21640380075.32</v>
      </c>
      <c r="O29" s="25">
        <v>0.52507278728783424</v>
      </c>
    </row>
    <row r="30" spans="1:15" ht="57" x14ac:dyDescent="0.25">
      <c r="A30" s="22" t="str">
        <f>+'[1]TD-EPA'!A28</f>
        <v>MEJORAMIENTO DEL CONTROL Y VIGILANCIA A LAS CÁMARAS DE COMERCIO Y COMERCIANTES A NIVEL  NACIONAL</v>
      </c>
      <c r="B30" s="23">
        <v>1051321372</v>
      </c>
      <c r="C30" s="24">
        <v>1051321372</v>
      </c>
      <c r="D30" s="24">
        <v>825972601.38999999</v>
      </c>
      <c r="E30" s="25">
        <v>0.78565186953128918</v>
      </c>
      <c r="F30" s="23">
        <v>652933308</v>
      </c>
      <c r="G30" s="25">
        <v>0.62105967346395774</v>
      </c>
      <c r="H30" s="23">
        <v>825972601.38999999</v>
      </c>
      <c r="I30" s="23">
        <v>652933308</v>
      </c>
      <c r="J30" s="23">
        <v>225348770.61000001</v>
      </c>
      <c r="K30" s="25">
        <v>0.21434813046871076</v>
      </c>
      <c r="L30" s="23">
        <v>225348770.61000001</v>
      </c>
      <c r="M30" s="25">
        <v>0.21434813046871076</v>
      </c>
      <c r="N30" s="23">
        <v>398388064</v>
      </c>
      <c r="O30" s="25">
        <v>0.37894032653604232</v>
      </c>
    </row>
    <row r="31" spans="1:15" ht="57" x14ac:dyDescent="0.25">
      <c r="A31" s="22" t="str">
        <f>+'[1]TD-EPA'!A29</f>
        <v>FORTALECIMIENTO DE LA FUNCIÓN JURISDICCIONAL DE LA SUPERINTENDENCIA DE INDUSTRIA Y COMERCIO A NIVEL  NACIONAL</v>
      </c>
      <c r="B31" s="23">
        <v>2980842971</v>
      </c>
      <c r="C31" s="24">
        <v>3766785417</v>
      </c>
      <c r="D31" s="24">
        <v>3647497071.0700002</v>
      </c>
      <c r="E31" s="25">
        <v>0.96833152602969208</v>
      </c>
      <c r="F31" s="23">
        <v>2337875940</v>
      </c>
      <c r="G31" s="25">
        <v>0.62065546113905434</v>
      </c>
      <c r="H31" s="23">
        <v>3652951790</v>
      </c>
      <c r="I31" s="23">
        <v>2337875940</v>
      </c>
      <c r="J31" s="23">
        <v>113833627</v>
      </c>
      <c r="K31" s="25">
        <v>3.0220364156199025E-2</v>
      </c>
      <c r="L31" s="23">
        <v>119288345.92999983</v>
      </c>
      <c r="M31" s="25">
        <v>3.1668473970307885E-2</v>
      </c>
      <c r="N31" s="23">
        <v>1428909477</v>
      </c>
      <c r="O31" s="25">
        <v>0.37934453886094571</v>
      </c>
    </row>
    <row r="32" spans="1:15" ht="42.75" x14ac:dyDescent="0.25">
      <c r="A32" s="22" t="str">
        <f>+'[1]TD-EPA'!A30</f>
        <v>FORTALECIMIENTO DE LA PROTECCIÓN DE DATOS PERSONALES A NIVEL  NACIONAL</v>
      </c>
      <c r="B32" s="23">
        <v>7099390975</v>
      </c>
      <c r="C32" s="24">
        <v>7099390975</v>
      </c>
      <c r="D32" s="24">
        <v>6849198599.8199997</v>
      </c>
      <c r="E32" s="25">
        <v>0.96475861435705756</v>
      </c>
      <c r="F32" s="23">
        <v>5558858036</v>
      </c>
      <c r="G32" s="25">
        <v>0.78300491627734303</v>
      </c>
      <c r="H32" s="23">
        <v>6849729489.8199997</v>
      </c>
      <c r="I32" s="23">
        <v>5558858036</v>
      </c>
      <c r="J32" s="23">
        <v>249661485.18000031</v>
      </c>
      <c r="K32" s="25">
        <v>3.5166605989044052E-2</v>
      </c>
      <c r="L32" s="23">
        <v>250192375.18000031</v>
      </c>
      <c r="M32" s="25">
        <v>3.5241385642942463E-2</v>
      </c>
      <c r="N32" s="23">
        <v>1540532939</v>
      </c>
      <c r="O32" s="25">
        <v>0.21699508372265694</v>
      </c>
    </row>
    <row r="33" spans="1:15" ht="57" x14ac:dyDescent="0.25">
      <c r="A33" s="22" t="str">
        <f>+'[1]TD-EPA'!A31</f>
        <v>FORTALECIMIENTO DEL RÉGIMEN DE PROTECCIÓN DE LA LIBRE COMPETENCIA ECONÓMICA EN LOS MERCADOS A NIVEL  NACIONAL</v>
      </c>
      <c r="B33" s="23">
        <v>8956381813</v>
      </c>
      <c r="C33" s="24">
        <v>8956381813</v>
      </c>
      <c r="D33" s="24">
        <v>8108139095.4200001</v>
      </c>
      <c r="E33" s="25">
        <v>0.90529180920482943</v>
      </c>
      <c r="F33" s="23">
        <v>6513189677</v>
      </c>
      <c r="G33" s="25">
        <v>0.72721215028441977</v>
      </c>
      <c r="H33" s="23">
        <v>8121443668.4200001</v>
      </c>
      <c r="I33" s="23">
        <v>6513189677</v>
      </c>
      <c r="J33" s="23">
        <v>834938144.57999992</v>
      </c>
      <c r="K33" s="25">
        <v>9.3222705553720892E-2</v>
      </c>
      <c r="L33" s="23">
        <v>848242717.57999992</v>
      </c>
      <c r="M33" s="25">
        <v>9.4708190795170594E-2</v>
      </c>
      <c r="N33" s="23">
        <v>2443192136</v>
      </c>
      <c r="O33" s="25">
        <v>0.27278784971558023</v>
      </c>
    </row>
    <row r="34" spans="1:15" ht="71.25" x14ac:dyDescent="0.25">
      <c r="A34" s="22" t="str">
        <f>+'[1]TD-EPA'!A32</f>
        <v>FORTALECIMIENTO DE LA ATENCIÓN Y PROMOCIÓN DE TRÁMITES Y SERVICIOS EN EL MARCO DEL SISTEMA DE PROPIEDAD INDUSTRIAL A NIVEL  NACIONAL</v>
      </c>
      <c r="B34" s="23">
        <v>11159819091</v>
      </c>
      <c r="C34" s="24">
        <v>11159819091</v>
      </c>
      <c r="D34" s="24">
        <v>9953581386.3600006</v>
      </c>
      <c r="E34" s="25">
        <v>0.89191243202026571</v>
      </c>
      <c r="F34" s="23">
        <v>7734996637</v>
      </c>
      <c r="G34" s="25">
        <v>0.69311129274828498</v>
      </c>
      <c r="H34" s="23">
        <v>10705390861</v>
      </c>
      <c r="I34" s="23">
        <v>7734996637</v>
      </c>
      <c r="J34" s="23">
        <v>454428230</v>
      </c>
      <c r="K34" s="25">
        <v>4.0720035539508009E-2</v>
      </c>
      <c r="L34" s="23">
        <v>1206237704.6399994</v>
      </c>
      <c r="M34" s="25">
        <v>0.10808756797973432</v>
      </c>
      <c r="N34" s="23">
        <v>3424822454</v>
      </c>
      <c r="O34" s="25">
        <v>0.30688870725171508</v>
      </c>
    </row>
    <row r="35" spans="1:15" ht="57" x14ac:dyDescent="0.25">
      <c r="A35" s="22" t="str">
        <f>+'[1]TD-EPA'!A33</f>
        <v>MEJORAMIENTO EN LA EJECUCIÓN DE LAS FUNCIONES ASIGNADAS EN MATERIA DE PROTECCIÓN AL CONSUMIDOR A NIVEL  NACIONAL</v>
      </c>
      <c r="B35" s="23">
        <v>12011116086</v>
      </c>
      <c r="C35" s="24">
        <v>12011116086</v>
      </c>
      <c r="D35" s="24">
        <v>10357471725.809999</v>
      </c>
      <c r="E35" s="25">
        <v>0.86232383832194692</v>
      </c>
      <c r="F35" s="23">
        <v>8109214065.5600004</v>
      </c>
      <c r="G35" s="25">
        <v>0.67514242702324678</v>
      </c>
      <c r="H35" s="23">
        <v>10376800499.809999</v>
      </c>
      <c r="I35" s="23">
        <v>8109214065.5600004</v>
      </c>
      <c r="J35" s="23">
        <v>1634315586.1900005</v>
      </c>
      <c r="K35" s="25">
        <v>0.1360669212160007</v>
      </c>
      <c r="L35" s="23">
        <v>1653644360.1900005</v>
      </c>
      <c r="M35" s="25">
        <v>0.13767616167805311</v>
      </c>
      <c r="N35" s="23">
        <v>3901902020.4399996</v>
      </c>
      <c r="O35" s="25">
        <v>0.32485757297675322</v>
      </c>
    </row>
    <row r="36" spans="1:15" ht="99.75" x14ac:dyDescent="0.25">
      <c r="A36" s="22" t="str">
        <f>+'[1]TD-EPA'!A34</f>
        <v>FORTALECIMIENTO DE LA FUNCIÓN DE INSPECCIÓN, CONTROL Y VIGILANCIA DE LA SUPERINTENDENCIA DE INDUSTRIA Y COMERCIO EN EL MARCO DEL SUBSISTEMA NACIONAL DE CALIDAD, EL RÉGIMEN DE CONTROL DE PRECIOS Y EL SECTOR VALUATORIO A NIVEL  NACIONAL</v>
      </c>
      <c r="B36" s="23">
        <v>6278593127</v>
      </c>
      <c r="C36" s="24">
        <v>6278593127</v>
      </c>
      <c r="D36" s="24">
        <v>5528836332.8199997</v>
      </c>
      <c r="E36" s="25">
        <v>0.88058522362982861</v>
      </c>
      <c r="F36" s="23">
        <v>4359047236.96</v>
      </c>
      <c r="G36" s="25">
        <v>0.69427133575747635</v>
      </c>
      <c r="H36" s="23">
        <v>5539298206.8199997</v>
      </c>
      <c r="I36" s="23">
        <v>4359047236.96</v>
      </c>
      <c r="J36" s="23">
        <v>739294920.18000031</v>
      </c>
      <c r="K36" s="25">
        <v>0.1177484995803902</v>
      </c>
      <c r="L36" s="23">
        <v>749756794.18000031</v>
      </c>
      <c r="M36" s="25">
        <v>0.11941477637017142</v>
      </c>
      <c r="N36" s="23">
        <v>1919545890.04</v>
      </c>
      <c r="O36" s="25">
        <v>0.30572866424252371</v>
      </c>
    </row>
    <row r="37" spans="1:15" ht="57" x14ac:dyDescent="0.25">
      <c r="A37" s="22" t="str">
        <f>+'[1]TD-EPA'!A36</f>
        <v>FORTALECIMIENTO DEL SISTEMA DE ATENCIÓN AL CIUDADANO DE LA SUPERINTENDENCIA DE INDUSTRIA Y COMERCIO A NIVEL  NACIONAL</v>
      </c>
      <c r="B37" s="23">
        <v>32253058720</v>
      </c>
      <c r="C37" s="24">
        <v>32253058720</v>
      </c>
      <c r="D37" s="24">
        <v>29201586522.099998</v>
      </c>
      <c r="E37" s="25">
        <v>0.9053896802659589</v>
      </c>
      <c r="F37" s="23">
        <v>21029172009.52</v>
      </c>
      <c r="G37" s="25">
        <v>0.65200551030156684</v>
      </c>
      <c r="H37" s="23">
        <v>29236404889.099998</v>
      </c>
      <c r="I37" s="23">
        <v>21029172009.52</v>
      </c>
      <c r="J37" s="23">
        <v>3016653830.9000015</v>
      </c>
      <c r="K37" s="25">
        <v>9.3530782834850515E-2</v>
      </c>
      <c r="L37" s="23">
        <v>3051472197.9000015</v>
      </c>
      <c r="M37" s="25">
        <v>9.4610319734041076E-2</v>
      </c>
      <c r="N37" s="23">
        <v>11223886710.48</v>
      </c>
      <c r="O37" s="25">
        <v>0.34799448969843316</v>
      </c>
    </row>
    <row r="38" spans="1:15" ht="71.25" x14ac:dyDescent="0.25">
      <c r="A38" s="22" t="str">
        <f>+'[1]TD-EPA'!A37</f>
        <v>MEJORAMIENTO DE LOS SISTEMAS DE INFORMACIÓN Y SERVICIOS TECNOLÓGICOS DE LA SUPERINTENDENCIA DE INDUSTRIA Y COMERCIO EN EL TERRITORIO  NACIONAL</v>
      </c>
      <c r="B38" s="23">
        <v>35326676910</v>
      </c>
      <c r="C38" s="24">
        <v>35326676910</v>
      </c>
      <c r="D38" s="24">
        <v>32789122818.77</v>
      </c>
      <c r="E38" s="25">
        <v>0.9281688991666327</v>
      </c>
      <c r="F38" s="23">
        <v>22700254686.030003</v>
      </c>
      <c r="G38" s="25">
        <v>0.6425810937117663</v>
      </c>
      <c r="H38" s="23">
        <v>34168014472.77</v>
      </c>
      <c r="I38" s="23">
        <v>22700254686.030003</v>
      </c>
      <c r="J38" s="23">
        <v>1158662437.2299995</v>
      </c>
      <c r="K38" s="25">
        <v>3.2798512019170827E-2</v>
      </c>
      <c r="L38" s="23">
        <v>2537554091.2299995</v>
      </c>
      <c r="M38" s="25">
        <v>7.1831100833367328E-2</v>
      </c>
      <c r="N38" s="23">
        <v>12626422223.969997</v>
      </c>
      <c r="O38" s="25">
        <v>0.35741890628823364</v>
      </c>
    </row>
    <row r="39" spans="1:15" ht="57" x14ac:dyDescent="0.25">
      <c r="A39" s="22" t="str">
        <f>+'[1]TD-EPA'!A38</f>
        <v>MEJORAMIENTO DE LA INFRAESTRUCTURA FÍSICA DE LA SEDE DE LA SUPERINTENDENCIA DE INDUSTRIA Y COMERCIO EN  BOGOTÁ</v>
      </c>
      <c r="B39" s="23">
        <v>172459431</v>
      </c>
      <c r="C39" s="24">
        <v>172459431</v>
      </c>
      <c r="D39" s="24">
        <v>164459431</v>
      </c>
      <c r="E39" s="25">
        <v>0.95361227882051869</v>
      </c>
      <c r="F39" s="23">
        <v>70307000.959999993</v>
      </c>
      <c r="G39" s="25">
        <v>0.40767269468725076</v>
      </c>
      <c r="H39" s="23">
        <v>164459431</v>
      </c>
      <c r="I39" s="23">
        <v>70307000.959999993</v>
      </c>
      <c r="J39" s="23">
        <v>8000000</v>
      </c>
      <c r="K39" s="25">
        <v>4.6387721179481332E-2</v>
      </c>
      <c r="L39" s="23">
        <v>8000000</v>
      </c>
      <c r="M39" s="25">
        <v>4.6387721179481332E-2</v>
      </c>
      <c r="N39" s="23">
        <v>102152430.04000001</v>
      </c>
      <c r="O39" s="25">
        <v>0.59232730531274924</v>
      </c>
    </row>
    <row r="40" spans="1:15" ht="57" x14ac:dyDescent="0.25">
      <c r="A40" s="22" t="str">
        <f>+'[1]TD-EPA'!A39</f>
        <v>MEJORAMIENTO EN LA CALIDAD DE LA GESTIÓN ESTRATÉGICA DE LA SUPERINTENDENCIA DE INDUSTRIA Y COMERCIO A NIVEL  NACIONAL</v>
      </c>
      <c r="B40" s="23">
        <v>4442024999</v>
      </c>
      <c r="C40" s="24">
        <v>4442024999</v>
      </c>
      <c r="D40" s="24">
        <v>3660816760.2799997</v>
      </c>
      <c r="E40" s="25">
        <v>0.82413240832821344</v>
      </c>
      <c r="F40" s="23">
        <v>2745433881.2799997</v>
      </c>
      <c r="G40" s="25">
        <v>0.61805907933837811</v>
      </c>
      <c r="H40" s="23">
        <v>3662953228.2799997</v>
      </c>
      <c r="I40" s="23">
        <v>2745433881.2799997</v>
      </c>
      <c r="J40" s="23">
        <v>779071770.72000027</v>
      </c>
      <c r="K40" s="25">
        <v>0.17538662454519885</v>
      </c>
      <c r="L40" s="23">
        <v>781208238.72000027</v>
      </c>
      <c r="M40" s="25">
        <v>0.17586759167178659</v>
      </c>
      <c r="N40" s="23">
        <v>1696591117.7200003</v>
      </c>
      <c r="O40" s="25">
        <v>0.38194092066162194</v>
      </c>
    </row>
    <row r="41" spans="1:15" s="18" customFormat="1" ht="15.75" x14ac:dyDescent="0.25">
      <c r="A41" s="26" t="s">
        <v>23</v>
      </c>
      <c r="B41" s="27">
        <v>247692518403</v>
      </c>
      <c r="C41" s="27">
        <v>247692518403</v>
      </c>
      <c r="D41" s="27">
        <v>213318279926.10999</v>
      </c>
      <c r="E41" s="17">
        <v>0.86122213662924396</v>
      </c>
      <c r="F41" s="27">
        <v>168329238404.65002</v>
      </c>
      <c r="G41" s="17">
        <v>0.67958951481439356</v>
      </c>
      <c r="H41" s="27">
        <v>222449194398.26001</v>
      </c>
      <c r="I41" s="27">
        <v>168308962080.65002</v>
      </c>
      <c r="J41" s="27">
        <v>25243324004.740005</v>
      </c>
      <c r="K41" s="17">
        <v>0.10191395431519931</v>
      </c>
      <c r="L41" s="27">
        <v>34374238476.890007</v>
      </c>
      <c r="M41" s="17">
        <v>0.13877786337075604</v>
      </c>
      <c r="N41" s="27">
        <v>79363279998.350006</v>
      </c>
      <c r="O41" s="17">
        <v>0.32041048518560655</v>
      </c>
    </row>
    <row r="42" spans="1:15" s="28" customFormat="1" x14ac:dyDescent="0.25">
      <c r="B42" s="29">
        <f>B41-[2]REP_EPG034_EjecucionPresupuesta!P32</f>
        <v>107197635403</v>
      </c>
      <c r="C42" s="30">
        <f>C41-[2]REP_EPG034_EjecucionPresupuesta!S32</f>
        <v>107197635403</v>
      </c>
      <c r="D42" s="30">
        <f>D41-[2]REP_EPG034_EjecucionPresupuesta!W32</f>
        <v>160634564731.56</v>
      </c>
      <c r="E42" s="31">
        <f>D41/C41</f>
        <v>0.86122213662924396</v>
      </c>
      <c r="F42" s="29">
        <f>F41-[2]REP_EPG034_EjecucionPresupuesta!X32</f>
        <v>163407988165.45001</v>
      </c>
      <c r="G42" s="31">
        <f>F41/C41</f>
        <v>0.67958951481439356</v>
      </c>
      <c r="H42" s="29">
        <f>H41-[2]REP_EPG034_EjecucionPresupuesta!U32</f>
        <v>113437640964.18001</v>
      </c>
      <c r="I42" s="29">
        <f>I41-[2]REP_EPG034_EjecucionPresupuesta!Z32</f>
        <v>164036589039.19003</v>
      </c>
      <c r="J42" s="29">
        <f>C41-(H41+J41)</f>
        <v>0</v>
      </c>
      <c r="K42" s="31">
        <f>J41/C41</f>
        <v>0.10191395431519931</v>
      </c>
      <c r="L42" s="29">
        <f>C41-(D41+L41)</f>
        <v>0</v>
      </c>
      <c r="M42" s="32">
        <f>L41/C41</f>
        <v>0.13877786337075604</v>
      </c>
      <c r="N42" s="29">
        <f>C41-(F41+N41)</f>
        <v>0</v>
      </c>
      <c r="O42" s="31">
        <f>N41/C41</f>
        <v>0.32041048518560655</v>
      </c>
    </row>
    <row r="43" spans="1:15" x14ac:dyDescent="0.25">
      <c r="C43" s="33"/>
      <c r="F43" s="34"/>
    </row>
    <row r="45" spans="1:15" x14ac:dyDescent="0.25">
      <c r="C45" s="33"/>
    </row>
  </sheetData>
  <sheetProtection password="C11F"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M74"/>
  <sheetViews>
    <sheetView zoomScale="120" zoomScaleNormal="120" workbookViewId="0">
      <selection activeCell="B8" sqref="B8:I9"/>
    </sheetView>
  </sheetViews>
  <sheetFormatPr baseColWidth="10" defaultRowHeight="15" x14ac:dyDescent="0.25"/>
  <cols>
    <col min="1" max="1" width="11.42578125" style="37"/>
    <col min="2" max="2" width="24.85546875" style="38" bestFit="1" customWidth="1"/>
    <col min="3" max="9" width="20.140625" style="38" customWidth="1"/>
    <col min="10" max="10" width="18" style="37" bestFit="1" customWidth="1"/>
    <col min="11" max="11" width="17.5703125" style="37" bestFit="1" customWidth="1"/>
    <col min="12" max="12" width="17.85546875" style="37" bestFit="1" customWidth="1"/>
    <col min="13" max="13" width="11.42578125" style="37"/>
    <col min="14" max="16384" width="11.42578125" style="38"/>
  </cols>
  <sheetData>
    <row r="1" spans="1:13" s="37" customFormat="1" ht="20.25" x14ac:dyDescent="0.25">
      <c r="B1" s="1"/>
      <c r="D1" s="2" t="s">
        <v>0</v>
      </c>
    </row>
    <row r="2" spans="1:13" s="37" customFormat="1" x14ac:dyDescent="0.25">
      <c r="B2" s="1"/>
      <c r="D2" s="1"/>
    </row>
    <row r="3" spans="1:13" s="37" customFormat="1" x14ac:dyDescent="0.25">
      <c r="B3" s="1"/>
      <c r="D3" s="6" t="s">
        <v>24</v>
      </c>
    </row>
    <row r="4" spans="1:13" s="37" customFormat="1" x14ac:dyDescent="0.25">
      <c r="B4" s="1"/>
      <c r="D4" s="7" t="s">
        <v>25</v>
      </c>
    </row>
    <row r="5" spans="1:13" s="37" customFormat="1" x14ac:dyDescent="0.25">
      <c r="B5" s="38"/>
      <c r="D5" s="6" t="s">
        <v>2</v>
      </c>
    </row>
    <row r="6" spans="1:13" s="37" customFormat="1" x14ac:dyDescent="0.25">
      <c r="B6" s="1"/>
      <c r="D6" s="8"/>
    </row>
    <row r="7" spans="1:13" s="37" customFormat="1" x14ac:dyDescent="0.25"/>
    <row r="8" spans="1:13" x14ac:dyDescent="0.25">
      <c r="B8" s="39" t="s">
        <v>26</v>
      </c>
      <c r="C8" s="39"/>
      <c r="D8" s="39"/>
      <c r="E8" s="39"/>
      <c r="F8" s="39"/>
      <c r="G8" s="39"/>
      <c r="H8" s="39"/>
      <c r="I8" s="39"/>
    </row>
    <row r="9" spans="1:13" ht="15.75" customHeight="1" thickBot="1" x14ac:dyDescent="0.3">
      <c r="B9" s="39"/>
      <c r="C9" s="39"/>
      <c r="D9" s="39"/>
      <c r="E9" s="39"/>
      <c r="F9" s="39"/>
      <c r="G9" s="39"/>
      <c r="H9" s="39"/>
      <c r="I9" s="39"/>
      <c r="J9" s="40"/>
    </row>
    <row r="10" spans="1:13" s="48" customFormat="1" ht="17.25" thickBot="1" x14ac:dyDescent="0.35">
      <c r="A10" s="41"/>
      <c r="B10" s="41"/>
      <c r="C10" s="41"/>
      <c r="D10" s="41"/>
      <c r="E10" s="42" t="s">
        <v>27</v>
      </c>
      <c r="F10" s="43"/>
      <c r="G10" s="44" t="s">
        <v>28</v>
      </c>
      <c r="H10" s="45"/>
      <c r="I10" s="46" t="s">
        <v>29</v>
      </c>
      <c r="J10" s="47"/>
      <c r="K10" s="41"/>
      <c r="L10" s="41"/>
      <c r="M10" s="41"/>
    </row>
    <row r="11" spans="1:13" s="48" customFormat="1" ht="17.25" thickBot="1" x14ac:dyDescent="0.35">
      <c r="A11" s="41"/>
      <c r="B11" s="49" t="s">
        <v>3</v>
      </c>
      <c r="C11" s="49" t="s">
        <v>30</v>
      </c>
      <c r="D11" s="49" t="s">
        <v>31</v>
      </c>
      <c r="E11" s="50" t="s">
        <v>32</v>
      </c>
      <c r="F11" s="50" t="s">
        <v>33</v>
      </c>
      <c r="G11" s="51" t="s">
        <v>32</v>
      </c>
      <c r="H11" s="52" t="s">
        <v>33</v>
      </c>
      <c r="I11" s="53"/>
      <c r="J11" s="54" t="s">
        <v>34</v>
      </c>
      <c r="K11" s="41"/>
      <c r="L11" s="41"/>
      <c r="M11" s="41"/>
    </row>
    <row r="12" spans="1:13" s="48" customFormat="1" ht="16.5" x14ac:dyDescent="0.3">
      <c r="A12" s="41"/>
      <c r="B12" s="55" t="s">
        <v>18</v>
      </c>
      <c r="C12" s="56">
        <v>82693605019</v>
      </c>
      <c r="D12" s="56">
        <v>83960832908</v>
      </c>
      <c r="E12" s="56">
        <v>70296184844.470001</v>
      </c>
      <c r="F12" s="57">
        <v>0.83724973192556318</v>
      </c>
      <c r="G12" s="58">
        <v>67855338226.760002</v>
      </c>
      <c r="H12" s="59">
        <v>0.80817847889994643</v>
      </c>
      <c r="I12" s="59" t="s">
        <v>38</v>
      </c>
      <c r="J12" s="60" t="s">
        <v>38</v>
      </c>
      <c r="K12" s="41"/>
      <c r="L12" s="41"/>
      <c r="M12" s="41"/>
    </row>
    <row r="13" spans="1:13" s="48" customFormat="1" ht="16.5" x14ac:dyDescent="0.3">
      <c r="A13" s="41"/>
      <c r="B13" s="61" t="s">
        <v>19</v>
      </c>
      <c r="C13" s="62">
        <v>61891218000</v>
      </c>
      <c r="D13" s="62">
        <v>63254445889</v>
      </c>
      <c r="E13" s="62">
        <v>55904936298</v>
      </c>
      <c r="F13" s="63">
        <v>0.88381038695845904</v>
      </c>
      <c r="G13" s="64"/>
      <c r="H13" s="65"/>
      <c r="I13" s="65"/>
      <c r="J13" s="66"/>
      <c r="K13" s="67"/>
      <c r="L13" s="41"/>
      <c r="M13" s="41"/>
    </row>
    <row r="14" spans="1:13" s="48" customFormat="1" ht="16.5" x14ac:dyDescent="0.3">
      <c r="A14" s="41"/>
      <c r="B14" s="61" t="s">
        <v>20</v>
      </c>
      <c r="C14" s="62">
        <v>13056620000</v>
      </c>
      <c r="D14" s="62">
        <v>12960620000</v>
      </c>
      <c r="E14" s="62">
        <v>11334062911.219999</v>
      </c>
      <c r="F14" s="63">
        <v>0.87450005564702915</v>
      </c>
      <c r="G14" s="64"/>
      <c r="H14" s="65"/>
      <c r="I14" s="65"/>
      <c r="J14" s="66"/>
      <c r="K14" s="67"/>
      <c r="L14" s="41"/>
      <c r="M14" s="41"/>
    </row>
    <row r="15" spans="1:13" s="48" customFormat="1" ht="16.5" x14ac:dyDescent="0.3">
      <c r="A15" s="41"/>
      <c r="B15" s="61" t="s">
        <v>21</v>
      </c>
      <c r="C15" s="62">
        <v>7268782288</v>
      </c>
      <c r="D15" s="62">
        <v>7268782288</v>
      </c>
      <c r="E15" s="62">
        <v>2581982504.25</v>
      </c>
      <c r="F15" s="63">
        <v>0.3552152756745216</v>
      </c>
      <c r="G15" s="64"/>
      <c r="H15" s="65"/>
      <c r="I15" s="65"/>
      <c r="J15" s="66"/>
      <c r="K15" s="41"/>
      <c r="L15" s="41"/>
      <c r="M15" s="41"/>
    </row>
    <row r="16" spans="1:13" s="48" customFormat="1" ht="36.75" customHeight="1" thickBot="1" x14ac:dyDescent="0.35">
      <c r="A16" s="41"/>
      <c r="B16" s="68" t="s">
        <v>35</v>
      </c>
      <c r="C16" s="69">
        <v>476984731</v>
      </c>
      <c r="D16" s="69">
        <v>476984731</v>
      </c>
      <c r="E16" s="69">
        <v>475203131</v>
      </c>
      <c r="F16" s="70">
        <v>0.99626486995450592</v>
      </c>
      <c r="G16" s="71"/>
      <c r="H16" s="72"/>
      <c r="I16" s="72"/>
      <c r="J16" s="73"/>
      <c r="K16" s="41"/>
      <c r="L16" s="41"/>
      <c r="M16" s="41"/>
    </row>
    <row r="17" spans="1:13" s="48" customFormat="1" ht="17.25" thickBot="1" x14ac:dyDescent="0.35">
      <c r="A17" s="41"/>
      <c r="B17" s="74" t="s">
        <v>36</v>
      </c>
      <c r="C17" s="75">
        <v>163731685495</v>
      </c>
      <c r="D17" s="75">
        <v>163731685495</v>
      </c>
      <c r="E17" s="75">
        <v>143022095081.63998</v>
      </c>
      <c r="F17" s="76">
        <v>0.87351507223082703</v>
      </c>
      <c r="G17" s="77">
        <v>161497989515</v>
      </c>
      <c r="H17" s="78">
        <v>0.98635758269239704</v>
      </c>
      <c r="I17" s="79">
        <v>0.88559675269738281</v>
      </c>
      <c r="J17" s="80">
        <v>18475894433.360016</v>
      </c>
      <c r="K17" s="81"/>
      <c r="L17" s="41"/>
      <c r="M17" s="41"/>
    </row>
    <row r="18" spans="1:13" s="48" customFormat="1" ht="17.25" thickBot="1" x14ac:dyDescent="0.35">
      <c r="A18" s="41"/>
      <c r="B18" s="82" t="s">
        <v>23</v>
      </c>
      <c r="C18" s="83">
        <v>246425290514</v>
      </c>
      <c r="D18" s="83">
        <v>247692518403</v>
      </c>
      <c r="E18" s="84">
        <v>213318279926.10999</v>
      </c>
      <c r="F18" s="85">
        <v>0.86122213662924396</v>
      </c>
      <c r="G18" s="86">
        <v>229353327741.76001</v>
      </c>
      <c r="H18" s="87">
        <v>0.92595985224147215</v>
      </c>
      <c r="I18" s="88">
        <v>0.93008582882344459</v>
      </c>
      <c r="J18" s="89">
        <v>16035047815.650024</v>
      </c>
      <c r="K18" s="67"/>
      <c r="L18" s="41"/>
      <c r="M18" s="41"/>
    </row>
    <row r="19" spans="1:13" s="37" customFormat="1" x14ac:dyDescent="0.25">
      <c r="G19" s="90"/>
      <c r="I19" s="91"/>
    </row>
    <row r="20" spans="1:13" ht="15" customHeight="1" x14ac:dyDescent="0.25">
      <c r="B20" s="39" t="s">
        <v>37</v>
      </c>
      <c r="C20" s="39"/>
      <c r="D20" s="39"/>
      <c r="E20" s="39"/>
      <c r="F20" s="39"/>
      <c r="G20" s="39"/>
      <c r="H20" s="39"/>
      <c r="I20" s="39"/>
      <c r="K20" s="92"/>
    </row>
    <row r="21" spans="1:13" ht="15.75" customHeight="1" thickBot="1" x14ac:dyDescent="0.3">
      <c r="B21" s="39"/>
      <c r="C21" s="39"/>
      <c r="D21" s="39"/>
      <c r="E21" s="39"/>
      <c r="F21" s="39"/>
      <c r="G21" s="39"/>
      <c r="H21" s="39"/>
      <c r="I21" s="39"/>
      <c r="K21" s="91"/>
      <c r="L21" s="92"/>
    </row>
    <row r="22" spans="1:13" ht="17.25" thickBot="1" x14ac:dyDescent="0.35">
      <c r="B22" s="41"/>
      <c r="C22" s="41"/>
      <c r="D22" s="41"/>
      <c r="E22" s="42" t="s">
        <v>27</v>
      </c>
      <c r="F22" s="43"/>
      <c r="G22" s="44" t="s">
        <v>28</v>
      </c>
      <c r="H22" s="45"/>
      <c r="I22" s="46" t="s">
        <v>29</v>
      </c>
      <c r="L22" s="92"/>
    </row>
    <row r="23" spans="1:13" ht="17.25" thickBot="1" x14ac:dyDescent="0.3">
      <c r="B23" s="49" t="s">
        <v>3</v>
      </c>
      <c r="C23" s="49" t="s">
        <v>30</v>
      </c>
      <c r="D23" s="49" t="s">
        <v>31</v>
      </c>
      <c r="E23" s="50" t="s">
        <v>32</v>
      </c>
      <c r="F23" s="50" t="s">
        <v>33</v>
      </c>
      <c r="G23" s="93" t="s">
        <v>32</v>
      </c>
      <c r="H23" s="52" t="s">
        <v>33</v>
      </c>
      <c r="I23" s="53"/>
      <c r="J23" s="54" t="s">
        <v>34</v>
      </c>
      <c r="L23" s="92"/>
    </row>
    <row r="24" spans="1:13" ht="16.5" x14ac:dyDescent="0.3">
      <c r="B24" s="55" t="s">
        <v>18</v>
      </c>
      <c r="C24" s="56">
        <v>82693605019</v>
      </c>
      <c r="D24" s="56">
        <v>83960832908</v>
      </c>
      <c r="E24" s="56">
        <v>66944278447.660004</v>
      </c>
      <c r="F24" s="57">
        <v>0.79732746959542589</v>
      </c>
      <c r="G24" s="94">
        <v>65724264968.599998</v>
      </c>
      <c r="H24" s="59">
        <v>0.78279672428473046</v>
      </c>
      <c r="I24" s="59" t="s">
        <v>38</v>
      </c>
      <c r="J24" s="60" t="s">
        <v>38</v>
      </c>
      <c r="K24" s="40"/>
    </row>
    <row r="25" spans="1:13" ht="16.5" x14ac:dyDescent="0.3">
      <c r="B25" s="61" t="s">
        <v>19</v>
      </c>
      <c r="C25" s="62">
        <v>61891218000</v>
      </c>
      <c r="D25" s="62">
        <v>63254445889</v>
      </c>
      <c r="E25" s="62">
        <v>55859909364</v>
      </c>
      <c r="F25" s="63">
        <v>0.88309854870950788</v>
      </c>
      <c r="G25" s="95"/>
      <c r="H25" s="65"/>
      <c r="I25" s="65"/>
      <c r="J25" s="66"/>
    </row>
    <row r="26" spans="1:13" ht="16.5" x14ac:dyDescent="0.3">
      <c r="B26" s="61" t="s">
        <v>20</v>
      </c>
      <c r="C26" s="62">
        <v>13056620000</v>
      </c>
      <c r="D26" s="62">
        <v>12960620000</v>
      </c>
      <c r="E26" s="62">
        <v>8113046682.4099998</v>
      </c>
      <c r="F26" s="63">
        <v>0.62597674203934683</v>
      </c>
      <c r="G26" s="95"/>
      <c r="H26" s="65"/>
      <c r="I26" s="65"/>
      <c r="J26" s="66"/>
    </row>
    <row r="27" spans="1:13" ht="16.5" x14ac:dyDescent="0.3">
      <c r="B27" s="96" t="s">
        <v>21</v>
      </c>
      <c r="C27" s="97">
        <v>7268782288</v>
      </c>
      <c r="D27" s="97">
        <v>7268782288</v>
      </c>
      <c r="E27" s="97">
        <v>2496119270.25</v>
      </c>
      <c r="F27" s="98">
        <v>0.34340267342589587</v>
      </c>
      <c r="G27" s="95"/>
      <c r="H27" s="65"/>
      <c r="I27" s="65"/>
      <c r="J27" s="66"/>
    </row>
    <row r="28" spans="1:13" ht="36.75" customHeight="1" thickBot="1" x14ac:dyDescent="0.3">
      <c r="B28" s="99" t="s">
        <v>35</v>
      </c>
      <c r="C28" s="100">
        <v>476984731</v>
      </c>
      <c r="D28" s="101">
        <v>476984731</v>
      </c>
      <c r="E28" s="100">
        <v>475203131</v>
      </c>
      <c r="F28" s="102">
        <v>0.99626486995450592</v>
      </c>
      <c r="G28" s="103"/>
      <c r="H28" s="72"/>
      <c r="I28" s="72"/>
      <c r="J28" s="73"/>
    </row>
    <row r="29" spans="1:13" ht="17.25" thickBot="1" x14ac:dyDescent="0.35">
      <c r="B29" s="74" t="s">
        <v>36</v>
      </c>
      <c r="C29" s="75">
        <v>163731685495</v>
      </c>
      <c r="D29" s="75">
        <v>163731685495</v>
      </c>
      <c r="E29" s="75">
        <v>101384959956.99001</v>
      </c>
      <c r="F29" s="76">
        <v>0.61921404919566458</v>
      </c>
      <c r="G29" s="75">
        <v>123143175340</v>
      </c>
      <c r="H29" s="78">
        <v>0.75210350988392238</v>
      </c>
      <c r="I29" s="79">
        <v>0.82330961238464695</v>
      </c>
      <c r="J29" s="80">
        <v>21758215383.009995</v>
      </c>
      <c r="K29" s="91"/>
    </row>
    <row r="30" spans="1:13" ht="17.25" thickBot="1" x14ac:dyDescent="0.35">
      <c r="B30" s="82" t="s">
        <v>23</v>
      </c>
      <c r="C30" s="83">
        <v>246425290514</v>
      </c>
      <c r="D30" s="83">
        <v>247692518403</v>
      </c>
      <c r="E30" s="84">
        <v>168329238404.65002</v>
      </c>
      <c r="F30" s="85">
        <v>0.67958951481439356</v>
      </c>
      <c r="G30" s="104">
        <v>188867440308.60001</v>
      </c>
      <c r="H30" s="87">
        <v>0.76250765072084015</v>
      </c>
      <c r="I30" s="88">
        <v>0.89125599483748186</v>
      </c>
      <c r="J30" s="89">
        <v>20538201903.949982</v>
      </c>
      <c r="K30" s="91"/>
    </row>
    <row r="31" spans="1:13" s="37" customFormat="1" x14ac:dyDescent="0.25">
      <c r="I31" s="105"/>
    </row>
    <row r="32" spans="1:13" s="37" customFormat="1" x14ac:dyDescent="0.25">
      <c r="G32" s="92"/>
      <c r="I32" s="40"/>
    </row>
    <row r="33" s="37" customFormat="1" x14ac:dyDescent="0.25"/>
    <row r="34" s="37" customFormat="1" x14ac:dyDescent="0.25"/>
    <row r="35" s="37" customFormat="1" x14ac:dyDescent="0.25"/>
    <row r="36" s="37" customFormat="1" x14ac:dyDescent="0.25"/>
    <row r="37" s="37" customFormat="1" x14ac:dyDescent="0.25"/>
    <row r="38" s="37" customFormat="1" x14ac:dyDescent="0.25"/>
    <row r="39" s="37" customFormat="1" x14ac:dyDescent="0.25"/>
    <row r="40" s="37" customFormat="1" x14ac:dyDescent="0.25"/>
    <row r="41" s="37" customFormat="1" x14ac:dyDescent="0.25"/>
    <row r="42" s="37" customFormat="1" x14ac:dyDescent="0.25"/>
    <row r="43" s="37" customFormat="1" x14ac:dyDescent="0.25"/>
    <row r="44" s="37" customFormat="1" x14ac:dyDescent="0.25"/>
    <row r="45" s="37" customFormat="1" x14ac:dyDescent="0.25"/>
    <row r="46" s="37" customFormat="1" x14ac:dyDescent="0.25"/>
    <row r="47" s="37" customFormat="1" x14ac:dyDescent="0.25"/>
    <row r="48" s="37" customFormat="1" x14ac:dyDescent="0.25"/>
    <row r="49" s="37" customFormat="1" x14ac:dyDescent="0.25"/>
    <row r="50" s="37" customFormat="1" x14ac:dyDescent="0.25"/>
    <row r="51" s="37" customFormat="1" x14ac:dyDescent="0.25"/>
    <row r="52" s="37" customFormat="1" x14ac:dyDescent="0.25"/>
    <row r="53" s="37" customFormat="1" x14ac:dyDescent="0.25"/>
    <row r="54" s="37" customFormat="1" x14ac:dyDescent="0.25"/>
    <row r="55" s="37" customFormat="1" x14ac:dyDescent="0.25"/>
    <row r="56" s="37" customFormat="1" x14ac:dyDescent="0.25"/>
    <row r="57" s="37" customFormat="1" x14ac:dyDescent="0.25"/>
    <row r="58" s="37" customFormat="1" x14ac:dyDescent="0.25"/>
    <row r="59" s="37" customFormat="1" x14ac:dyDescent="0.25"/>
    <row r="60" s="37" customFormat="1" x14ac:dyDescent="0.25"/>
    <row r="61" s="37" customFormat="1" x14ac:dyDescent="0.25"/>
    <row r="62" s="37" customFormat="1" x14ac:dyDescent="0.25"/>
    <row r="63" s="37" customFormat="1" x14ac:dyDescent="0.25"/>
    <row r="64" s="37" customFormat="1" x14ac:dyDescent="0.25"/>
    <row r="65" s="37" customFormat="1" x14ac:dyDescent="0.25"/>
    <row r="66" s="37" customFormat="1" x14ac:dyDescent="0.25"/>
    <row r="67" s="37" customFormat="1" x14ac:dyDescent="0.25"/>
    <row r="68" s="37" customFormat="1" x14ac:dyDescent="0.25"/>
    <row r="69" s="37" customFormat="1" x14ac:dyDescent="0.25"/>
    <row r="70" s="37" customFormat="1" x14ac:dyDescent="0.25"/>
    <row r="71" s="37" customFormat="1" x14ac:dyDescent="0.25"/>
    <row r="72" s="37" customFormat="1" x14ac:dyDescent="0.25"/>
    <row r="73" s="37" customFormat="1" x14ac:dyDescent="0.25"/>
    <row r="74" s="37" customFormat="1" x14ac:dyDescent="0.25"/>
  </sheetData>
  <sheetProtection password="C11F" sheet="1" objects="1" scenarios="1"/>
  <mergeCells count="16">
    <mergeCell ref="J12:J16"/>
    <mergeCell ref="B20:I21"/>
    <mergeCell ref="E22:F22"/>
    <mergeCell ref="G22:H22"/>
    <mergeCell ref="I22:I23"/>
    <mergeCell ref="G24:G28"/>
    <mergeCell ref="H24:H28"/>
    <mergeCell ref="I24:I28"/>
    <mergeCell ref="J24:J28"/>
    <mergeCell ref="B8:I9"/>
    <mergeCell ref="E10:F10"/>
    <mergeCell ref="G10:H10"/>
    <mergeCell ref="I10:I11"/>
    <mergeCell ref="G12:G16"/>
    <mergeCell ref="H12:H16"/>
    <mergeCell ref="I12:I16"/>
  </mergeCells>
  <conditionalFormatting sqref="I12 I24 I17:I18 I29:I30">
    <cfRule type="cellIs" dxfId="15" priority="13" operator="equal">
      <formula>"CUMPLIDO"</formula>
    </cfRule>
    <cfRule type="cellIs" dxfId="14" priority="14" operator="between">
      <formula>0.95</formula>
      <formula>1</formula>
    </cfRule>
    <cfRule type="cellIs" dxfId="13" priority="15" operator="between">
      <formula>0.85</formula>
      <formula>0.95</formula>
    </cfRule>
    <cfRule type="cellIs" dxfId="12" priority="16" operator="lessThan">
      <formula>0.85</formula>
    </cfRule>
  </conditionalFormatting>
  <conditionalFormatting sqref="J12 J17:J18">
    <cfRule type="cellIs" dxfId="11" priority="9" operator="equal">
      <formula>"CUMPLIDO"</formula>
    </cfRule>
    <cfRule type="cellIs" dxfId="10" priority="10" operator="between">
      <formula>0.95</formula>
      <formula>1</formula>
    </cfRule>
    <cfRule type="cellIs" dxfId="9" priority="11" operator="between">
      <formula>0.85</formula>
      <formula>0.95</formula>
    </cfRule>
    <cfRule type="cellIs" dxfId="8" priority="12" operator="lessThan">
      <formula>0.85</formula>
    </cfRule>
  </conditionalFormatting>
  <conditionalFormatting sqref="J29:J30">
    <cfRule type="cellIs" dxfId="7" priority="5" operator="equal">
      <formula>"CUMPLIDO"</formula>
    </cfRule>
    <cfRule type="cellIs" dxfId="6" priority="6" operator="between">
      <formula>0.95</formula>
      <formula>1</formula>
    </cfRule>
    <cfRule type="cellIs" dxfId="5" priority="7" operator="between">
      <formula>0.85</formula>
      <formula>0.95</formula>
    </cfRule>
    <cfRule type="cellIs" dxfId="4" priority="8" operator="lessThan">
      <formula>0.85</formula>
    </cfRule>
  </conditionalFormatting>
  <conditionalFormatting sqref="J24">
    <cfRule type="cellIs" dxfId="3" priority="1" operator="equal">
      <formula>"CUMPLIDO"</formula>
    </cfRule>
    <cfRule type="cellIs" dxfId="2" priority="2" operator="between">
      <formula>0.95</formula>
      <formula>1</formula>
    </cfRule>
    <cfRule type="cellIs" dxfId="1" priority="3" operator="between">
      <formula>0.85</formula>
      <formula>0.95</formula>
    </cfRule>
    <cfRule type="cellIs" dxfId="0" priority="4" operator="lessThan">
      <formula>0.85</formula>
    </cfRule>
  </conditionalFormatting>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EJECUCIÓN WEB</vt:lpstr>
      <vt:lpstr>METAS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Steffania Barrero Quiñonez</dc:creator>
  <cp:lastModifiedBy>Lorena Steffania Barrero Quiñonez</cp:lastModifiedBy>
  <dcterms:created xsi:type="dcterms:W3CDTF">2020-12-01T13:23:43Z</dcterms:created>
  <dcterms:modified xsi:type="dcterms:W3CDTF">2020-12-01T13:27:34Z</dcterms:modified>
</cp:coreProperties>
</file>