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lbarrero\Documents\Lorena Barrero\2021\WEB SIC\PUBLICACION\"/>
    </mc:Choice>
  </mc:AlternateContent>
  <xr:revisionPtr revIDLastSave="0" documentId="8_{D0067B38-134D-4CF0-9B2E-447FEC7DB527}" xr6:coauthVersionLast="47" xr6:coauthVersionMax="47" xr10:uidLastSave="{00000000-0000-0000-0000-000000000000}"/>
  <bookViews>
    <workbookView xWindow="-28920" yWindow="-120" windowWidth="29040" windowHeight="15840" activeTab="1" xr2:uid="{408E10CF-400E-4AE4-BBEB-5A86EB1168E2}"/>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 r="I42" i="1" l="1"/>
  <c r="H42" i="1"/>
  <c r="B42" i="1"/>
  <c r="C42" i="1" l="1"/>
  <c r="E42" i="1" l="1"/>
  <c r="D42" i="1"/>
  <c r="G42" i="1"/>
  <c r="F42" i="1"/>
  <c r="M42" i="1" l="1"/>
  <c r="L42" i="1"/>
  <c r="O42" i="1"/>
  <c r="N42" i="1"/>
  <c r="K42" i="1"/>
  <c r="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0983D703-8C7A-4F19-9BB9-F94A02E2A93C}">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<sst xmlns="http://schemas.openxmlformats.org/spreadsheetml/2006/main" count="67" uniqueCount="38">
  <si>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</si>
  <si>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</si>
  <si>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</si>
  <si>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</si>
  <si>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</si>
  <si>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</si>
  <si>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</si>
  <si>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</si>
  <si>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</si>
  <si>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</si>
  <si>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</si>
  <si>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</si>
  <si>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</si>
  <si>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</si>
  <si>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</si>
  <si>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</si>
  <si>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</si>
  <si>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</si>
  <si>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</si>
  <si>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</si>
  <si>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</si>
  <si>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</si>
  <si>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</si>
  <si>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</si>
  <si>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</si>
  <si>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MAYO - 2021</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</si>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</sst>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8"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9" xfId="1" applyFont="1" applyFill="1" applyBorder="1"/>
    <xf numFmtId="167" fontId="21" fillId="0" borderId="9" xfId="5" applyFont="1" applyBorder="1"/>
    <xf numFmtId="10" fontId="21" fillId="0" borderId="9" xfId="3" applyNumberFormat="1" applyFont="1" applyBorder="1"/>
    <xf numFmtId="167" fontId="19" fillId="0" borderId="10" xfId="5" applyFont="1" applyBorder="1" applyAlignment="1">
      <alignment horizontal="center" vertical="center"/>
    </xf>
    <xf numFmtId="10" fontId="19" fillId="0" borderId="11" xfId="3" applyNumberFormat="1" applyFont="1" applyBorder="1" applyAlignment="1">
      <alignment horizontal="center" vertical="center"/>
    </xf>
    <xf numFmtId="169" fontId="19" fillId="0" borderId="11" xfId="6" applyNumberFormat="1" applyFont="1" applyBorder="1" applyAlignment="1">
      <alignment horizontal="center" vertical="center"/>
    </xf>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167" fontId="19" fillId="0" borderId="12"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9" fillId="0" borderId="6" xfId="5" applyFont="1" applyBorder="1" applyAlignment="1">
      <alignment horizontal="center"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2B474E7D-4EE9-407B-AEC3-B1508F4CFF5D}"/>
    <cellStyle name="Millares 3" xfId="5" xr:uid="{A1B9F99F-6583-4B2A-86E4-ABA94299B088}"/>
    <cellStyle name="Moneda 2" xfId="6" xr:uid="{3BFAB0FC-BE47-4B58-8D5E-5C0C0021E213}"/>
    <cellStyle name="Normal" xfId="0" builtinId="0"/>
    <cellStyle name="Normal 2" xfId="1" xr:uid="{93E3C280-4A06-4B9C-909A-E13A216D0B57}"/>
    <cellStyle name="Porcentaje 2" xfId="3" xr:uid="{2E4C8381-3603-4E9A-A101-A90D22618495}"/>
    <cellStyle name="Porcentaje 3" xfId="4" xr:uid="{2ED766E3-369C-40E2-89E4-CAB4E2632E08}"/>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id="{E7CC1460-3012-4DCB-8C10-1CEADF00EF3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EA61DEFB-5F82-4B6B-9441-4E56D83D24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9AE5C116-731D-4CE9-9426-594BAFAB2B10}"/>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MAY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MAYO - 2021</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SENTENCIAS</v>
          </cell>
        </row>
        <row r="18">
          <cell r="A18" t="str">
            <v>CONCILIACIONES</v>
          </cell>
        </row>
        <row r="19">
          <cell r="A19" t="str">
            <v>INCAPACIDADES Y LICENCIAS DE MATERNIDAD Y PATERNIDAD (NO DE PENSIONES)</v>
          </cell>
        </row>
        <row r="20">
          <cell r="A20" t="str">
            <v>ORGANIZACIÓN PARA LA COOPERACIÓN Y EL DESARROLLO ECONÓMICO OCDE-ARTICULO 47 LEY 1450 DE 2011 Y LEY 1950 DE 2019</v>
          </cell>
        </row>
        <row r="22">
          <cell r="A22" t="str">
            <v>PLANES COMPLEMENTARIOS DE SALUD (NO DE PENSIONES).</v>
          </cell>
        </row>
        <row r="24">
          <cell r="A24" t="str">
            <v>IMPUESTOS</v>
          </cell>
        </row>
        <row r="25">
          <cell r="A25" t="str">
            <v>CUOTA DE FISCALIZACIÓN Y AUDITAJE</v>
          </cell>
        </row>
        <row r="28">
          <cell r="A28" t="str">
            <v>INCREMENTO DE LA COBERTURA DE LOS SERVICIOS DE LA RED NACIONAL DE PROTECCIÓN AL CONSUMIDOR EN EL TERRITORIO  NACIONAL</v>
          </cell>
        </row>
        <row r="29">
          <cell r="A29" t="str">
            <v>MEJORAMIENTO DEL CONTROL Y VIGILANCIA A LAS CÁMARAS DE COMERCIO Y COMERCIANTES A NIVEL  NACIONAL</v>
          </cell>
        </row>
        <row r="30">
          <cell r="A30" t="str">
            <v>FORTALECIMIENTO DE LA FUNCIÓN JURISDICCIONAL DE LA SUPERINTENDENCIA DE INDUSTRIA Y COMERCIO A NIVEL  NACIONAL</v>
          </cell>
        </row>
        <row r="31">
          <cell r="A31" t="str">
            <v>FORTALECIMIENTO DE LA PROTECCIÓN DE DATOS PERSONALES A NIVEL  NACIONAL</v>
          </cell>
        </row>
        <row r="32">
          <cell r="A32" t="str">
            <v>FORTALECIMIENTO DEL RÉGIMEN DE PROTECCIÓN DE LA LIBRE COMPETENCIA ECONÓMICA EN LOS MERCADOS A NIVEL  NACIONAL</v>
          </cell>
        </row>
        <row r="33">
          <cell r="A33" t="str">
            <v>FORTALECIMIENTO DE LA ATENCIÓN Y PROMOCIÓN DE TRÁMITES Y SERVICIOS EN EL MARCO DEL SISTEMA DE PROPIEDAD INDUSTRIAL A NIVEL  NACIONAL</v>
          </cell>
        </row>
        <row r="34">
          <cell r="A34" t="str">
            <v>MEJORAMIENTO EN LA EJECUCIÓN DE LAS FUNCIONES ASIGNADAS EN MATERIA DE PROTECCIÓN AL CONSUMIDOR A NIVEL  NACIONAL</v>
          </cell>
        </row>
        <row r="35">
          <cell r="A35" t="str">
            <v>FORTALECIMIENTO DE LA FUNCIÓN DE INSPECCIÓN, CONTROL Y VIGILANCIA DE LA SUPERINTENDENCIA DE INDUSTRIA Y COMERCIO EN EL MARCO DEL SUBSISTEMA NACIONAL DE CALIDAD, EL RÉGIMEN DE CONTROL DE PRECIOS Y EL SECTOR VALUATORIO A NIVEL  NACIONAL</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BE35-A076-4902-8D97-28D1D013B6EC}">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D19" sqref="D19"/>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MAYO - 2021</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107314480000</v>
      </c>
      <c r="C8" s="16">
        <v>113790202000</v>
      </c>
      <c r="D8" s="16">
        <v>46573985106.5</v>
      </c>
      <c r="E8" s="17">
        <v>0.40929697186494141</v>
      </c>
      <c r="F8" s="16">
        <v>26653425806.25</v>
      </c>
      <c r="G8" s="17">
        <v>0.23423304764192263</v>
      </c>
      <c r="H8" s="16">
        <v>99103424677.699997</v>
      </c>
      <c r="I8" s="16">
        <v>26616863007.850002</v>
      </c>
      <c r="J8" s="16">
        <v>14686777322.299999</v>
      </c>
      <c r="K8" s="17">
        <v>0.12906890983724592</v>
      </c>
      <c r="L8" s="16">
        <v>67216216893.5</v>
      </c>
      <c r="M8" s="17">
        <v>0.59070302813505859</v>
      </c>
      <c r="N8" s="16">
        <v>87136776193.75</v>
      </c>
      <c r="O8" s="17">
        <v>0.76576695235807735</v>
      </c>
    </row>
    <row r="9" spans="1:15" s="18" customFormat="1" ht="15.75" x14ac:dyDescent="0.25">
      <c r="A9" s="19" t="s">
        <v>19</v>
      </c>
      <c r="B9" s="20">
        <v>65004098000</v>
      </c>
      <c r="C9" s="20">
        <v>65004098000</v>
      </c>
      <c r="D9" s="20">
        <v>20859685248</v>
      </c>
      <c r="E9" s="21">
        <v>0.32089800319973671</v>
      </c>
      <c r="F9" s="20">
        <v>20859685248</v>
      </c>
      <c r="G9" s="21">
        <v>0.32089800319973671</v>
      </c>
      <c r="H9" s="20">
        <v>63489445000</v>
      </c>
      <c r="I9" s="20">
        <v>20847450491</v>
      </c>
      <c r="J9" s="20">
        <v>1514653000</v>
      </c>
      <c r="K9" s="21">
        <v>2.3300884814985049E-2</v>
      </c>
      <c r="L9" s="20">
        <v>44144412752</v>
      </c>
      <c r="M9" s="21">
        <v>0.67910199680026329</v>
      </c>
      <c r="N9" s="20">
        <v>44144412752</v>
      </c>
      <c r="O9" s="21">
        <v>0.67910199680026329</v>
      </c>
    </row>
    <row r="10" spans="1:15" x14ac:dyDescent="0.25">
      <c r="A10" s="22" t="str">
        <f>+'[1]TD-EPA'!A6</f>
        <v>SALARIO</v>
      </c>
      <c r="B10" s="23">
        <v>36141494000</v>
      </c>
      <c r="C10" s="24">
        <v>36141494000</v>
      </c>
      <c r="D10" s="24">
        <v>13857745283</v>
      </c>
      <c r="E10" s="25">
        <v>0.38343033862960951</v>
      </c>
      <c r="F10" s="23">
        <v>13857745283</v>
      </c>
      <c r="G10" s="25">
        <v>0.38343033862960951</v>
      </c>
      <c r="H10" s="23">
        <v>36141494000</v>
      </c>
      <c r="I10" s="23">
        <v>13852922485</v>
      </c>
      <c r="J10" s="23">
        <v>0</v>
      </c>
      <c r="K10" s="25">
        <v>0</v>
      </c>
      <c r="L10" s="23">
        <v>22283748717</v>
      </c>
      <c r="M10" s="25">
        <v>0.61656966137039049</v>
      </c>
      <c r="N10" s="23">
        <v>22283748717</v>
      </c>
      <c r="O10" s="25">
        <v>0.61656966137039049</v>
      </c>
    </row>
    <row r="11" spans="1:15" ht="28.5" x14ac:dyDescent="0.25">
      <c r="A11" s="22" t="str">
        <f>+'[1]TD-EPA'!A7</f>
        <v>CONTRIBUCIONES INHERENTES A LA NÓMINA</v>
      </c>
      <c r="B11" s="23">
        <v>14477430000</v>
      </c>
      <c r="C11" s="24">
        <v>14477430000</v>
      </c>
      <c r="D11" s="24">
        <v>4777373097</v>
      </c>
      <c r="E11" s="25">
        <v>0.32998764953448229</v>
      </c>
      <c r="F11" s="23">
        <v>4777373097</v>
      </c>
      <c r="G11" s="25">
        <v>0.32998764953448229</v>
      </c>
      <c r="H11" s="23">
        <v>14477430000</v>
      </c>
      <c r="I11" s="23">
        <v>4777373097</v>
      </c>
      <c r="J11" s="23">
        <v>0</v>
      </c>
      <c r="K11" s="25">
        <v>0</v>
      </c>
      <c r="L11" s="23">
        <v>9700056903</v>
      </c>
      <c r="M11" s="25">
        <v>0.67001235046551766</v>
      </c>
      <c r="N11" s="23">
        <v>9700056903</v>
      </c>
      <c r="O11" s="25">
        <v>0.67001235046551766</v>
      </c>
    </row>
    <row r="12" spans="1:15" ht="28.5" x14ac:dyDescent="0.25">
      <c r="A12" s="22" t="str">
        <f>+'[1]TD-EPA'!A8</f>
        <v>REMUNERACIONES NO CONSTITUTIVAS DE FACTOR SALARIAL</v>
      </c>
      <c r="B12" s="23">
        <v>12870521000</v>
      </c>
      <c r="C12" s="24">
        <v>12870521000</v>
      </c>
      <c r="D12" s="24">
        <v>2224566868</v>
      </c>
      <c r="E12" s="25">
        <v>0.1728420215467579</v>
      </c>
      <c r="F12" s="23">
        <v>2224566868</v>
      </c>
      <c r="G12" s="25">
        <v>0.1728420215467579</v>
      </c>
      <c r="H12" s="23">
        <v>12870521000</v>
      </c>
      <c r="I12" s="23">
        <v>2217154909</v>
      </c>
      <c r="J12" s="23">
        <v>0</v>
      </c>
      <c r="K12" s="25">
        <v>0</v>
      </c>
      <c r="L12" s="23">
        <v>10645954132</v>
      </c>
      <c r="M12" s="25">
        <v>0.82715797845324213</v>
      </c>
      <c r="N12" s="23">
        <v>10645954132</v>
      </c>
      <c r="O12" s="25">
        <v>0.82715797845324213</v>
      </c>
    </row>
    <row r="13" spans="1:15" ht="42.75" x14ac:dyDescent="0.25">
      <c r="A13" s="22" t="str">
        <f>+'[1]TD-EPA'!A9</f>
        <v>OTROS GASTOS DE PERSONAL - DISTRIBUCIÓN PREVIO CONCEPTO DGPPN</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36809356990</v>
      </c>
      <c r="D14" s="20">
        <v>24469111014.450001</v>
      </c>
      <c r="E14" s="21">
        <v>0.66475247098441637</v>
      </c>
      <c r="F14" s="20">
        <v>4875099859.1999998</v>
      </c>
      <c r="G14" s="21">
        <v>0.13244186418481632</v>
      </c>
      <c r="H14" s="20">
        <v>32363423677.700001</v>
      </c>
      <c r="I14" s="20">
        <v>4875099859.1999998</v>
      </c>
      <c r="J14" s="20">
        <v>4445933312.2999983</v>
      </c>
      <c r="K14" s="21">
        <v>0.12078269428905876</v>
      </c>
      <c r="L14" s="20">
        <v>12340245975.549999</v>
      </c>
      <c r="M14" s="21">
        <v>0.33524752901558358</v>
      </c>
      <c r="N14" s="20">
        <v>31934257130.799999</v>
      </c>
      <c r="O14" s="21">
        <v>0.8675581358151836</v>
      </c>
    </row>
    <row r="15" spans="1:15" ht="28.5" x14ac:dyDescent="0.25">
      <c r="A15" s="22" t="str">
        <f>+'[1]TD-EPA'!A11</f>
        <v>ADQUISICIÓN DE ACTIVOS NO FINANCIEROS</v>
      </c>
      <c r="B15" s="23">
        <v>317824000</v>
      </c>
      <c r="C15" s="24">
        <v>8319135020</v>
      </c>
      <c r="D15" s="24">
        <v>4550544010.8000002</v>
      </c>
      <c r="E15" s="25">
        <v>0.5469972539044089</v>
      </c>
      <c r="F15" s="23">
        <v>7000000</v>
      </c>
      <c r="G15" s="25">
        <v>8.414336326037896E-4</v>
      </c>
      <c r="H15" s="23">
        <v>6318483442.0500002</v>
      </c>
      <c r="I15" s="23">
        <v>7000000</v>
      </c>
      <c r="J15" s="23">
        <v>2000651577.9499998</v>
      </c>
      <c r="K15" s="25">
        <v>0.24048793211556743</v>
      </c>
      <c r="L15" s="23">
        <v>3768591009.1999998</v>
      </c>
      <c r="M15" s="25">
        <v>0.45300274609559105</v>
      </c>
      <c r="N15" s="23">
        <v>8312135020</v>
      </c>
      <c r="O15" s="25">
        <v>0.99915856636739619</v>
      </c>
    </row>
    <row r="16" spans="1:15" x14ac:dyDescent="0.25">
      <c r="A16" s="22" t="str">
        <f>+'[1]TD-EPA'!A12</f>
        <v>ADQUISICIONES DIFERENTES DE ACTIVOS</v>
      </c>
      <c r="B16" s="23">
        <v>12738796000</v>
      </c>
      <c r="C16" s="24">
        <v>28490221970</v>
      </c>
      <c r="D16" s="24">
        <v>19918567003.650002</v>
      </c>
      <c r="E16" s="25">
        <v>0.69913695388628805</v>
      </c>
      <c r="F16" s="23">
        <v>4868099859.1999998</v>
      </c>
      <c r="G16" s="25">
        <v>0.17086914466044084</v>
      </c>
      <c r="H16" s="23">
        <v>26044940235.650002</v>
      </c>
      <c r="I16" s="23">
        <v>4868099859.1999998</v>
      </c>
      <c r="J16" s="23">
        <v>2445281734.3499985</v>
      </c>
      <c r="K16" s="25">
        <v>8.5828805999646568E-2</v>
      </c>
      <c r="L16" s="23">
        <v>8571654966.3499985</v>
      </c>
      <c r="M16" s="25">
        <v>0.3008630461137119</v>
      </c>
      <c r="N16" s="23">
        <v>23622122110.799999</v>
      </c>
      <c r="O16" s="25">
        <v>0.8291308553395591</v>
      </c>
    </row>
    <row r="17" spans="1:15" s="18" customFormat="1" ht="15.75" x14ac:dyDescent="0.25">
      <c r="A17" s="19" t="s">
        <v>21</v>
      </c>
      <c r="B17" s="20">
        <v>28858259000</v>
      </c>
      <c r="C17" s="20">
        <v>11581244010</v>
      </c>
      <c r="D17" s="20">
        <v>1244949994.05</v>
      </c>
      <c r="E17" s="21">
        <v>0.10749708692563847</v>
      </c>
      <c r="F17" s="20">
        <v>918401849.04999995</v>
      </c>
      <c r="G17" s="21">
        <v>7.9300794306465874E-2</v>
      </c>
      <c r="H17" s="20">
        <v>3247926000</v>
      </c>
      <c r="I17" s="20">
        <v>894073807.64999998</v>
      </c>
      <c r="J17" s="20">
        <v>8333318010</v>
      </c>
      <c r="K17" s="21">
        <v>0.71955292564464324</v>
      </c>
      <c r="L17" s="20">
        <v>10336294015.950001</v>
      </c>
      <c r="M17" s="21">
        <v>0.89250291307436158</v>
      </c>
      <c r="N17" s="20">
        <v>10662842160.950001</v>
      </c>
      <c r="O17" s="21">
        <v>0.92069920569353414</v>
      </c>
    </row>
    <row r="18" spans="1:15" ht="42.75" x14ac:dyDescent="0.25">
      <c r="A18" s="22" t="str">
        <f>+'[1]TD-EPA'!A14</f>
        <v>CONVENCION DEL METRO - OFICINA INTERNACIONAL DE PESAS Y MEDIDAS - BIPM. LEY 1512 DE 2012</v>
      </c>
      <c r="B18" s="23">
        <v>237004000</v>
      </c>
      <c r="C18" s="24">
        <v>237004000</v>
      </c>
      <c r="D18" s="24">
        <v>237004000</v>
      </c>
      <c r="E18" s="25">
        <v>1</v>
      </c>
      <c r="F18" s="23">
        <v>0</v>
      </c>
      <c r="G18" s="25">
        <v>0</v>
      </c>
      <c r="H18" s="23">
        <v>237004000</v>
      </c>
      <c r="I18" s="23">
        <v>0</v>
      </c>
      <c r="J18" s="23">
        <v>0</v>
      </c>
      <c r="K18" s="25">
        <v>0</v>
      </c>
      <c r="L18" s="23">
        <v>0</v>
      </c>
      <c r="M18" s="25">
        <v>0</v>
      </c>
      <c r="N18" s="23">
        <v>237004000</v>
      </c>
      <c r="O18" s="25">
        <v>1</v>
      </c>
    </row>
    <row r="19" spans="1:15" ht="57" x14ac:dyDescent="0.25">
      <c r="A19" s="22" t="str">
        <f>+'[1]TD-EPA'!A15</f>
        <v>PROVISIÓN PARA GASTOS INSTITUCIONALES Y/O SECTORIALES CONTINGENTES- PREVIO CONCEPTO DGPPN</v>
      </c>
      <c r="B19" s="23">
        <v>23849372000</v>
      </c>
      <c r="C19" s="24">
        <v>5871635010</v>
      </c>
      <c r="D19" s="24">
        <v>0</v>
      </c>
      <c r="E19" s="25">
        <v>0</v>
      </c>
      <c r="F19" s="23">
        <v>0</v>
      </c>
      <c r="G19" s="25">
        <v>0</v>
      </c>
      <c r="H19" s="23">
        <v>0</v>
      </c>
      <c r="I19" s="23">
        <v>0</v>
      </c>
      <c r="J19" s="23">
        <v>5871635010</v>
      </c>
      <c r="K19" s="25">
        <v>1</v>
      </c>
      <c r="L19" s="23">
        <v>5871635010</v>
      </c>
      <c r="M19" s="25">
        <v>1</v>
      </c>
      <c r="N19" s="23">
        <v>5871635010</v>
      </c>
      <c r="O19" s="25">
        <v>1</v>
      </c>
    </row>
    <row r="20" spans="1:15" x14ac:dyDescent="0.25">
      <c r="A20" s="22" t="str">
        <f>+'[1]TD-EPA'!A16</f>
        <v>MESADAS PENSIONALES (DE PENSIONES)</v>
      </c>
      <c r="B20" s="23">
        <v>446827000</v>
      </c>
      <c r="C20" s="24">
        <v>446827000</v>
      </c>
      <c r="D20" s="24">
        <v>126160944.55</v>
      </c>
      <c r="E20" s="25">
        <v>0.28234852538006877</v>
      </c>
      <c r="F20" s="23">
        <v>126160944.55</v>
      </c>
      <c r="G20" s="25">
        <v>0.28234852538006877</v>
      </c>
      <c r="H20" s="23">
        <v>430200000</v>
      </c>
      <c r="I20" s="23">
        <v>126146363.15000001</v>
      </c>
      <c r="J20" s="23">
        <v>16627000</v>
      </c>
      <c r="K20" s="25">
        <v>3.7211269686030612E-2</v>
      </c>
      <c r="L20" s="23">
        <v>320666055.44999999</v>
      </c>
      <c r="M20" s="25">
        <v>0.71765147461993117</v>
      </c>
      <c r="N20" s="23">
        <v>320666055.44999999</v>
      </c>
      <c r="O20" s="25">
        <v>0.71765147461993117</v>
      </c>
    </row>
    <row r="21" spans="1:15" x14ac:dyDescent="0.25">
      <c r="A21" s="22" t="str">
        <f>+'[1]TD-EPA'!A17</f>
        <v>SENTENCIAS</v>
      </c>
      <c r="B21" s="23">
        <v>2360329000</v>
      </c>
      <c r="C21" s="24">
        <v>2360329000</v>
      </c>
      <c r="D21" s="24">
        <v>104503926</v>
      </c>
      <c r="E21" s="25">
        <v>4.427515231986727E-2</v>
      </c>
      <c r="F21" s="23">
        <v>89772799</v>
      </c>
      <c r="G21" s="25">
        <v>3.8034019410005976E-2</v>
      </c>
      <c r="H21" s="23">
        <v>580000000</v>
      </c>
      <c r="I21" s="23">
        <v>89772799</v>
      </c>
      <c r="J21" s="23">
        <v>1780329000</v>
      </c>
      <c r="K21" s="25">
        <v>0.75427154434826671</v>
      </c>
      <c r="L21" s="23">
        <v>2255825074</v>
      </c>
      <c r="M21" s="25">
        <v>0.95572484768013277</v>
      </c>
      <c r="N21" s="23">
        <v>2270556201</v>
      </c>
      <c r="O21" s="25">
        <v>0.96196598058999405</v>
      </c>
    </row>
    <row r="22" spans="1:15" x14ac:dyDescent="0.25">
      <c r="A22" s="22" t="str">
        <f>+'[1]TD-EPA'!A18</f>
        <v>CONCILIACIONES</v>
      </c>
      <c r="B22" s="23">
        <v>1731983000</v>
      </c>
      <c r="C22" s="24">
        <v>1731983000</v>
      </c>
      <c r="D22" s="24">
        <v>526139405.5</v>
      </c>
      <c r="E22" s="25">
        <v>0.303778619940265</v>
      </c>
      <c r="F22" s="23">
        <v>451326387.5</v>
      </c>
      <c r="G22" s="25">
        <v>0.2605836128299181</v>
      </c>
      <c r="H22" s="23">
        <v>1300000000</v>
      </c>
      <c r="I22" s="23">
        <v>427012927.5</v>
      </c>
      <c r="J22" s="23">
        <v>431983000</v>
      </c>
      <c r="K22" s="25">
        <v>0.2494152656232769</v>
      </c>
      <c r="L22" s="23">
        <v>1205843594.5</v>
      </c>
      <c r="M22" s="25">
        <v>0.696221380059735</v>
      </c>
      <c r="N22" s="23">
        <v>1280656612.5</v>
      </c>
      <c r="O22" s="25">
        <v>0.73941638717008196</v>
      </c>
    </row>
    <row r="23" spans="1:15" ht="42.75" x14ac:dyDescent="0.25">
      <c r="A23" s="22" t="str">
        <f>+'[1]TD-EPA'!A19</f>
        <v>INCAPACIDADES Y LICENCIAS DE MATERNIDAD Y PATERNIDAD (NO DE PENSIONES)</v>
      </c>
      <c r="B23" s="23">
        <v>137822000</v>
      </c>
      <c r="C23" s="24">
        <v>137822000</v>
      </c>
      <c r="D23" s="24">
        <v>0</v>
      </c>
      <c r="E23" s="25">
        <v>0</v>
      </c>
      <c r="F23" s="23">
        <v>0</v>
      </c>
      <c r="G23" s="25">
        <v>0</v>
      </c>
      <c r="H23" s="23">
        <v>0</v>
      </c>
      <c r="I23" s="23">
        <v>0</v>
      </c>
      <c r="J23" s="23">
        <v>137822000</v>
      </c>
      <c r="K23" s="25">
        <v>1</v>
      </c>
      <c r="L23" s="23">
        <v>137822000</v>
      </c>
      <c r="M23" s="25">
        <v>1</v>
      </c>
      <c r="N23" s="23">
        <v>137822000</v>
      </c>
      <c r="O23" s="25">
        <v>1</v>
      </c>
    </row>
    <row r="24" spans="1:15" ht="57" x14ac:dyDescent="0.25">
      <c r="A24" s="22" t="str">
        <f>+'[1]TD-EPA'!A20</f>
        <v>ORGANIZACIÓN PARA LA COOPERACIÓN Y EL DESARROLLO ECONÓMICO OCDE-ARTICULO 47 LEY 1450 DE 2011 Y LEY 1950 DE 2019</v>
      </c>
      <c r="B24" s="23">
        <v>94922000</v>
      </c>
      <c r="C24" s="24">
        <v>94922000</v>
      </c>
      <c r="D24" s="24">
        <v>0</v>
      </c>
      <c r="E24" s="25">
        <v>0</v>
      </c>
      <c r="F24" s="23">
        <v>0</v>
      </c>
      <c r="G24" s="25">
        <v>0</v>
      </c>
      <c r="H24" s="23">
        <v>0</v>
      </c>
      <c r="I24" s="23">
        <v>0</v>
      </c>
      <c r="J24" s="23">
        <v>94922000</v>
      </c>
      <c r="K24" s="25">
        <v>1</v>
      </c>
      <c r="L24" s="23">
        <v>94922000</v>
      </c>
      <c r="M24" s="25">
        <v>1</v>
      </c>
      <c r="N24" s="23">
        <v>94922000</v>
      </c>
      <c r="O24" s="25">
        <v>1</v>
      </c>
    </row>
    <row r="25" spans="1:15" ht="28.5" x14ac:dyDescent="0.25">
      <c r="A25" s="22" t="str">
        <f>+'[1]TD-EPA'!A22</f>
        <v>PLANES COMPLEMENTARIOS DE SALUD (NO DE PENSIONES).</v>
      </c>
      <c r="B25" s="23">
        <v>0</v>
      </c>
      <c r="C25" s="24">
        <v>700722000</v>
      </c>
      <c r="D25" s="24">
        <v>251141718</v>
      </c>
      <c r="E25" s="25">
        <v>0</v>
      </c>
      <c r="F25" s="23">
        <v>251141718</v>
      </c>
      <c r="G25" s="25">
        <v>0.35840421451017662</v>
      </c>
      <c r="H25" s="23">
        <v>700722000</v>
      </c>
      <c r="I25" s="23">
        <v>251141718</v>
      </c>
      <c r="J25" s="23">
        <v>0</v>
      </c>
      <c r="K25" s="25">
        <v>0</v>
      </c>
      <c r="L25" s="23">
        <v>449580282</v>
      </c>
      <c r="M25" s="25">
        <v>0.64159578548982332</v>
      </c>
      <c r="N25" s="23">
        <v>449580282</v>
      </c>
      <c r="O25" s="25">
        <v>0.64159578548982332</v>
      </c>
    </row>
    <row r="26" spans="1:15" x14ac:dyDescent="0.25">
      <c r="A26" s="19" t="s">
        <v>21</v>
      </c>
      <c r="B26" s="20">
        <v>395503000</v>
      </c>
      <c r="C26" s="20">
        <v>395503000</v>
      </c>
      <c r="D26" s="20">
        <v>238850</v>
      </c>
      <c r="E26" s="21">
        <v>6.0391450886592519E-4</v>
      </c>
      <c r="F26" s="20">
        <v>238850</v>
      </c>
      <c r="G26" s="21">
        <v>6.0391450886592519E-4</v>
      </c>
      <c r="H26" s="20">
        <v>2630000</v>
      </c>
      <c r="I26" s="20">
        <v>238850</v>
      </c>
      <c r="J26" s="20">
        <v>392873000</v>
      </c>
      <c r="K26" s="21">
        <v>0.99335024007403228</v>
      </c>
      <c r="L26" s="20">
        <v>395264150</v>
      </c>
      <c r="M26" s="21">
        <v>0.99939608549113412</v>
      </c>
      <c r="N26" s="20">
        <v>395264150</v>
      </c>
      <c r="O26" s="21">
        <v>0.99939608549113412</v>
      </c>
    </row>
    <row r="27" spans="1:15" x14ac:dyDescent="0.25">
      <c r="A27" s="22" t="str">
        <f>+'[1]TD-EPA'!A24</f>
        <v>IMPUESTOS</v>
      </c>
      <c r="B27" s="23">
        <v>54637000</v>
      </c>
      <c r="C27" s="24">
        <v>54637000</v>
      </c>
      <c r="D27" s="24">
        <v>238850</v>
      </c>
      <c r="E27" s="25">
        <v>4.3715796987389499E-3</v>
      </c>
      <c r="F27" s="23">
        <v>238850</v>
      </c>
      <c r="G27" s="25">
        <v>4.3715796987389499E-3</v>
      </c>
      <c r="H27" s="23">
        <v>2630000</v>
      </c>
      <c r="I27" s="23">
        <v>238850</v>
      </c>
      <c r="J27" s="23">
        <v>52007000</v>
      </c>
      <c r="K27" s="25">
        <v>0.95186412138294563</v>
      </c>
      <c r="L27" s="23">
        <v>54398150</v>
      </c>
      <c r="M27" s="25">
        <v>0.99562842030126109</v>
      </c>
      <c r="N27" s="23">
        <v>54398150</v>
      </c>
      <c r="O27" s="25">
        <v>0.99562842030126109</v>
      </c>
    </row>
    <row r="28" spans="1:15" s="18" customFormat="1" ht="15.75" customHeight="1" x14ac:dyDescent="0.25">
      <c r="A28" s="22" t="str">
        <f>+'[1]TD-EPA'!A25</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115661527693.21001</v>
      </c>
      <c r="E29" s="17">
        <v>0.83643101260488584</v>
      </c>
      <c r="F29" s="16">
        <v>35745673904.879997</v>
      </c>
      <c r="G29" s="17">
        <v>0.258502466782289</v>
      </c>
      <c r="H29" s="16">
        <v>126869858488.21001</v>
      </c>
      <c r="I29" s="16">
        <v>35745673904.879997</v>
      </c>
      <c r="J29" s="16">
        <v>11409958914.790001</v>
      </c>
      <c r="K29" s="17">
        <v>8.2513552079238286E-2</v>
      </c>
      <c r="L29" s="16">
        <v>22618289709.790001</v>
      </c>
      <c r="M29" s="17">
        <v>0.16356898739511422</v>
      </c>
      <c r="N29" s="16">
        <v>102534143498.12</v>
      </c>
      <c r="O29" s="17">
        <v>0.74149753321771095</v>
      </c>
    </row>
    <row r="30" spans="1:15" ht="57" x14ac:dyDescent="0.25">
      <c r="A30" s="22" t="str">
        <f>+'[1]TD-EPA'!A28</f>
        <v>INCREMENTO DE LA COBERTURA DE LOS SERVICIOS DE LA RED NACIONAL DE PROTECCIÓN AL CONSUMIDOR EN EL TERRITORIO  NACIONAL</v>
      </c>
      <c r="B30" s="23">
        <v>31998915000</v>
      </c>
      <c r="C30" s="24">
        <v>31998915000</v>
      </c>
      <c r="D30" s="24">
        <v>24507133630</v>
      </c>
      <c r="E30" s="25">
        <v>0.76587389384921334</v>
      </c>
      <c r="F30" s="23">
        <v>7354847194</v>
      </c>
      <c r="G30" s="25">
        <v>0.22984676805447934</v>
      </c>
      <c r="H30" s="23">
        <v>25372585451</v>
      </c>
      <c r="I30" s="23">
        <v>7354847194</v>
      </c>
      <c r="J30" s="23">
        <v>6626329549</v>
      </c>
      <c r="K30" s="25">
        <v>0.20707981970638692</v>
      </c>
      <c r="L30" s="23">
        <v>7491781370</v>
      </c>
      <c r="M30" s="25">
        <v>0.23412610615078666</v>
      </c>
      <c r="N30" s="23">
        <v>24644067806</v>
      </c>
      <c r="O30" s="25">
        <v>0.77015323194552066</v>
      </c>
    </row>
    <row r="31" spans="1:15" ht="57" x14ac:dyDescent="0.25">
      <c r="A31" s="22" t="str">
        <f>+'[1]TD-EPA'!A29</f>
        <v>MEJORAMIENTO DEL CONTROL Y VIGILANCIA A LAS CÁMARAS DE COMERCIO Y COMERCIANTES A NIVEL  NACIONAL</v>
      </c>
      <c r="B31" s="23">
        <v>818071964</v>
      </c>
      <c r="C31" s="24">
        <v>818071964</v>
      </c>
      <c r="D31" s="24">
        <v>793573299</v>
      </c>
      <c r="E31" s="25">
        <v>0.97005316637400374</v>
      </c>
      <c r="F31" s="23">
        <v>230574895</v>
      </c>
      <c r="G31" s="25">
        <v>0.28185160370561241</v>
      </c>
      <c r="H31" s="23">
        <v>818071964</v>
      </c>
      <c r="I31" s="23">
        <v>230574895</v>
      </c>
      <c r="J31" s="23">
        <v>0</v>
      </c>
      <c r="K31" s="25">
        <v>0</v>
      </c>
      <c r="L31" s="23">
        <v>24498665</v>
      </c>
      <c r="M31" s="25">
        <v>2.9946833625996257E-2</v>
      </c>
      <c r="N31" s="23">
        <v>587497069</v>
      </c>
      <c r="O31" s="25">
        <v>0.71814839629438765</v>
      </c>
    </row>
    <row r="32" spans="1:15" ht="57" x14ac:dyDescent="0.25">
      <c r="A32" s="22" t="str">
        <f>+'[1]TD-EPA'!A30</f>
        <v>FORTALECIMIENTO DE LA FUNCIÓN JURISDICCIONAL DE LA SUPERINTENDENCIA DE INDUSTRIA Y COMERCIO A NIVEL  NACIONAL</v>
      </c>
      <c r="B32" s="23">
        <v>2339433872</v>
      </c>
      <c r="C32" s="24">
        <v>2339433872</v>
      </c>
      <c r="D32" s="24">
        <v>2223975155</v>
      </c>
      <c r="E32" s="25">
        <v>0.95064672766266589</v>
      </c>
      <c r="F32" s="23">
        <v>684972890</v>
      </c>
      <c r="G32" s="25">
        <v>0.29279429446510125</v>
      </c>
      <c r="H32" s="23">
        <v>2263979312</v>
      </c>
      <c r="I32" s="23">
        <v>684972890</v>
      </c>
      <c r="J32" s="23">
        <v>75454560</v>
      </c>
      <c r="K32" s="25">
        <v>3.2253341675134981E-2</v>
      </c>
      <c r="L32" s="23">
        <v>115458717</v>
      </c>
      <c r="M32" s="25">
        <v>4.9353272337334102E-2</v>
      </c>
      <c r="N32" s="23">
        <v>1654460982</v>
      </c>
      <c r="O32" s="25">
        <v>0.7072057055348987</v>
      </c>
    </row>
    <row r="33" spans="1:15" ht="42.75" x14ac:dyDescent="0.25">
      <c r="A33" s="22" t="str">
        <f>+'[1]TD-EPA'!A31</f>
        <v>FORTALECIMIENTO DE LA PROTECCIÓN DE DATOS PERSONALES A NIVEL  NACIONAL</v>
      </c>
      <c r="B33" s="23">
        <v>6316692367</v>
      </c>
      <c r="C33" s="24">
        <v>6316692367</v>
      </c>
      <c r="D33" s="24">
        <v>6076566609</v>
      </c>
      <c r="E33" s="25">
        <v>0.96198552279441729</v>
      </c>
      <c r="F33" s="23">
        <v>1778950131</v>
      </c>
      <c r="G33" s="25">
        <v>0.28162684323423537</v>
      </c>
      <c r="H33" s="23">
        <v>6093114123</v>
      </c>
      <c r="I33" s="23">
        <v>1778950131</v>
      </c>
      <c r="J33" s="23">
        <v>223578244</v>
      </c>
      <c r="K33" s="25">
        <v>3.5394828655583951E-2</v>
      </c>
      <c r="L33" s="23">
        <v>240125758</v>
      </c>
      <c r="M33" s="25">
        <v>3.8014477205582743E-2</v>
      </c>
      <c r="N33" s="23">
        <v>4537742236</v>
      </c>
      <c r="O33" s="25">
        <v>0.71837315676576463</v>
      </c>
    </row>
    <row r="34" spans="1:15" ht="57" x14ac:dyDescent="0.25">
      <c r="A34" s="22" t="str">
        <f>+'[1]TD-EPA'!A32</f>
        <v>FORTALECIMIENTO DEL RÉGIMEN DE PROTECCIÓN DE LA LIBRE COMPETENCIA ECONÓMICA EN LOS MERCADOS A NIVEL  NACIONAL</v>
      </c>
      <c r="B34" s="23">
        <v>7555344485</v>
      </c>
      <c r="C34" s="24">
        <v>7555344485</v>
      </c>
      <c r="D34" s="24">
        <v>7445877982</v>
      </c>
      <c r="E34" s="25">
        <v>0.98551138161637375</v>
      </c>
      <c r="F34" s="23">
        <v>2325919354.7600002</v>
      </c>
      <c r="G34" s="25">
        <v>0.30785086760474828</v>
      </c>
      <c r="H34" s="23">
        <v>7515955972</v>
      </c>
      <c r="I34" s="23">
        <v>2325919354.7600002</v>
      </c>
      <c r="J34" s="23">
        <v>39388513</v>
      </c>
      <c r="K34" s="25">
        <v>5.2133311827409021E-3</v>
      </c>
      <c r="L34" s="23">
        <v>109466503</v>
      </c>
      <c r="M34" s="25">
        <v>1.4488618383626223E-2</v>
      </c>
      <c r="N34" s="23">
        <v>5229425130.2399998</v>
      </c>
      <c r="O34" s="25">
        <v>0.69214913239525166</v>
      </c>
    </row>
    <row r="35" spans="1:15" ht="71.25" x14ac:dyDescent="0.25">
      <c r="A35" s="22" t="str">
        <f>+'[1]TD-EPA'!A33</f>
        <v>FORTALECIMIENTO DE LA ATENCIÓN Y PROMOCIÓN DE TRÁMITES Y SERVICIOS EN EL MARCO DEL SISTEMA DE PROPIEDAD INDUSTRIAL A NIVEL  NACIONAL</v>
      </c>
      <c r="B35" s="23">
        <v>8695774102</v>
      </c>
      <c r="C35" s="24">
        <v>8695774102</v>
      </c>
      <c r="D35" s="24">
        <v>7995404307</v>
      </c>
      <c r="E35" s="25">
        <v>0.91945860290472392</v>
      </c>
      <c r="F35" s="23">
        <v>2279032148</v>
      </c>
      <c r="G35" s="25">
        <v>0.26208502213458257</v>
      </c>
      <c r="H35" s="23">
        <v>8552544542</v>
      </c>
      <c r="I35" s="23">
        <v>2279032148</v>
      </c>
      <c r="J35" s="23">
        <v>143229560</v>
      </c>
      <c r="K35" s="25">
        <v>1.6471168445723269E-2</v>
      </c>
      <c r="L35" s="23">
        <v>700369795</v>
      </c>
      <c r="M35" s="25">
        <v>8.0541397095276107E-2</v>
      </c>
      <c r="N35" s="23">
        <v>6416741954</v>
      </c>
      <c r="O35" s="25">
        <v>0.73791497786541738</v>
      </c>
    </row>
    <row r="36" spans="1:15" ht="57" x14ac:dyDescent="0.25">
      <c r="A36" s="22" t="str">
        <f>+'[1]TD-EPA'!A34</f>
        <v>MEJORAMIENTO EN LA EJECUCIÓN DE LAS FUNCIONES ASIGNADAS EN MATERIA DE PROTECCIÓN AL CONSUMIDOR A NIVEL  NACIONAL</v>
      </c>
      <c r="B36" s="23">
        <v>6281420369</v>
      </c>
      <c r="C36" s="24">
        <v>6281420369</v>
      </c>
      <c r="D36" s="24">
        <v>5756009745</v>
      </c>
      <c r="E36" s="25">
        <v>0.91635480621660015</v>
      </c>
      <c r="F36" s="23">
        <v>1976114168.78</v>
      </c>
      <c r="G36" s="25">
        <v>0.31459670786125027</v>
      </c>
      <c r="H36" s="23">
        <v>5771643642</v>
      </c>
      <c r="I36" s="23">
        <v>1976114168.78</v>
      </c>
      <c r="J36" s="23">
        <v>509776727</v>
      </c>
      <c r="K36" s="25">
        <v>8.1156282664322982E-2</v>
      </c>
      <c r="L36" s="23">
        <v>525410624</v>
      </c>
      <c r="M36" s="25">
        <v>8.3645193783399852E-2</v>
      </c>
      <c r="N36" s="23">
        <v>4305306200.2200003</v>
      </c>
      <c r="O36" s="25">
        <v>0.68540329213874973</v>
      </c>
    </row>
    <row r="37" spans="1:15" ht="99.75" x14ac:dyDescent="0.25">
      <c r="A37" s="22" t="str">
        <f>+'[1]TD-EPA'!A35</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4888896361</v>
      </c>
      <c r="E37" s="25">
        <v>0.88114557113554581</v>
      </c>
      <c r="F37" s="23">
        <v>1529758620</v>
      </c>
      <c r="G37" s="25">
        <v>0.27571458533510612</v>
      </c>
      <c r="H37" s="23">
        <v>5388853847</v>
      </c>
      <c r="I37" s="23">
        <v>1529758620</v>
      </c>
      <c r="J37" s="23">
        <v>159487450</v>
      </c>
      <c r="K37" s="25">
        <v>2.8745068383993464E-2</v>
      </c>
      <c r="L37" s="23">
        <v>659444936</v>
      </c>
      <c r="M37" s="25">
        <v>0.11885442886445419</v>
      </c>
      <c r="N37" s="23">
        <v>4018582677</v>
      </c>
      <c r="O37" s="25">
        <v>0.72428541466489382</v>
      </c>
    </row>
    <row r="38" spans="1:15" ht="57" x14ac:dyDescent="0.25">
      <c r="A38" s="22" t="str">
        <f>+'[1]TD-EPA'!A37</f>
        <v>FORTALECIMIENTO DEL SISTEMA DE ATENCIÓN AL CIUDADANO DE LA SUPERINTENDENCIA DE INDUSTRIA Y COMERCIO A NIVEL  NACIONAL</v>
      </c>
      <c r="B38" s="23">
        <v>32792335832</v>
      </c>
      <c r="C38" s="24">
        <v>32792335832</v>
      </c>
      <c r="D38" s="24">
        <v>24966648434.77</v>
      </c>
      <c r="E38" s="25">
        <v>0.76135620721493713</v>
      </c>
      <c r="F38" s="23">
        <v>6604353903.6599998</v>
      </c>
      <c r="G38" s="25">
        <v>0.20139931286063562</v>
      </c>
      <c r="H38" s="23">
        <v>30017036744.77</v>
      </c>
      <c r="I38" s="23">
        <v>6604353903.6599998</v>
      </c>
      <c r="J38" s="23">
        <v>2775299087.2299995</v>
      </c>
      <c r="K38" s="25">
        <v>8.4632552601567282E-2</v>
      </c>
      <c r="L38" s="23">
        <v>7825687397.2299995</v>
      </c>
      <c r="M38" s="25">
        <v>0.23864379278506284</v>
      </c>
      <c r="N38" s="23">
        <v>26187981928.34</v>
      </c>
      <c r="O38" s="25">
        <v>0.79860068713936438</v>
      </c>
    </row>
    <row r="39" spans="1:15" ht="71.25" x14ac:dyDescent="0.25">
      <c r="A39" s="22" t="str">
        <f>+'[1]TD-EPA'!A38</f>
        <v>MEJORAMIENTO DE LOS SISTEMAS DE INFORMACIÓN Y SERVICIOS TECNOLÓGICOS DE LA SUPERINTENDENCIA DE INDUSTRIA Y COMERCIO EN EL TERRITORIO  NACIONAL</v>
      </c>
      <c r="B39" s="23">
        <v>32653683892</v>
      </c>
      <c r="C39" s="24">
        <v>32653683892</v>
      </c>
      <c r="D39" s="24">
        <v>28125701879.439999</v>
      </c>
      <c r="E39" s="25">
        <v>0.86133319512934536</v>
      </c>
      <c r="F39" s="23">
        <v>10133575439.58</v>
      </c>
      <c r="G39" s="25">
        <v>0.31033483000252471</v>
      </c>
      <c r="H39" s="23">
        <v>31932893175.439999</v>
      </c>
      <c r="I39" s="23">
        <v>10133575439.58</v>
      </c>
      <c r="J39" s="23">
        <v>720790716.56000137</v>
      </c>
      <c r="K39" s="25">
        <v>2.207379476520846E-2</v>
      </c>
      <c r="L39" s="23">
        <v>4527982012.5600014</v>
      </c>
      <c r="M39" s="25">
        <v>0.13866680487065461</v>
      </c>
      <c r="N39" s="23">
        <v>22520108452.419998</v>
      </c>
      <c r="O39" s="25">
        <v>0.68966516999747518</v>
      </c>
    </row>
    <row r="40" spans="1:15" s="18" customFormat="1" ht="57" x14ac:dyDescent="0.25">
      <c r="A40" s="22" t="str">
        <f>+'[1]TD-EPA'!A39</f>
        <v>MEJORAMIENTO EN LA CALIDAD DE LA GESTIÓN ESTRATÉGICA DE LA SUPERINTENDENCIA DE INDUSTRIA Y COMERCIO A NIVEL  NACIONAL</v>
      </c>
      <c r="B40" s="23">
        <v>3279804223</v>
      </c>
      <c r="C40" s="24">
        <v>3279804223</v>
      </c>
      <c r="D40" s="24">
        <v>2881740291</v>
      </c>
      <c r="E40" s="25">
        <v>0.87863180088356141</v>
      </c>
      <c r="F40" s="23">
        <v>847575160.10000002</v>
      </c>
      <c r="G40" s="25">
        <v>0.2584224857557908</v>
      </c>
      <c r="H40" s="23">
        <v>3143179715</v>
      </c>
      <c r="I40" s="23">
        <v>847575160.10000002</v>
      </c>
      <c r="J40" s="23">
        <v>136624508</v>
      </c>
      <c r="K40" s="25">
        <v>4.1656299800428669E-2</v>
      </c>
      <c r="L40" s="23">
        <v>398063932</v>
      </c>
      <c r="M40" s="25">
        <v>0.12136819911643855</v>
      </c>
      <c r="N40" s="23">
        <v>2432229062.9000001</v>
      </c>
      <c r="O40" s="25">
        <v>0.74157751424420926</v>
      </c>
    </row>
    <row r="41" spans="1:15" s="28" customFormat="1" x14ac:dyDescent="0.25">
      <c r="A41" s="26" t="s">
        <v>23</v>
      </c>
      <c r="B41" s="27">
        <v>245594297403</v>
      </c>
      <c r="C41" s="27">
        <v>252070019403</v>
      </c>
      <c r="D41" s="27">
        <v>162235512799.71002</v>
      </c>
      <c r="E41" s="17">
        <v>0.64361288654615456</v>
      </c>
      <c r="F41" s="27">
        <v>62399099711.129997</v>
      </c>
      <c r="G41" s="17">
        <v>0.24754669301377202</v>
      </c>
      <c r="H41" s="27">
        <v>225973283165.91</v>
      </c>
      <c r="I41" s="27">
        <v>62362536912.729996</v>
      </c>
      <c r="J41" s="27">
        <v>26096736237.09</v>
      </c>
      <c r="K41" s="17">
        <v>0.10352971090690292</v>
      </c>
      <c r="L41" s="27">
        <v>89834506603.290009</v>
      </c>
      <c r="M41" s="17">
        <v>0.35638711345384555</v>
      </c>
      <c r="N41" s="27">
        <v>189670919691.87</v>
      </c>
      <c r="O41" s="17">
        <v>0.75245330698622792</v>
      </c>
    </row>
    <row r="42" spans="1:15" x14ac:dyDescent="0.25">
      <c r="A42" s="28"/>
      <c r="B42" s="29">
        <f>B41-[2]REP_EPG034_EjecucionPresupuesta!P32</f>
        <v>105099414403</v>
      </c>
      <c r="C42" s="30">
        <f>C41-[2]REP_EPG034_EjecucionPresupuesta!S32</f>
        <v>111575136403</v>
      </c>
      <c r="D42" s="30">
        <f>D41-[2]REP_EPG034_EjecucionPresupuesta!W32</f>
        <v>109551797605.16002</v>
      </c>
      <c r="E42" s="31">
        <f>D41/C41</f>
        <v>0.64361288654615456</v>
      </c>
      <c r="F42" s="29">
        <f>F41-[2]REP_EPG034_EjecucionPresupuesta!X32</f>
        <v>57477849471.93</v>
      </c>
      <c r="G42" s="31">
        <f>F41/C41</f>
        <v>0.24754669301377202</v>
      </c>
      <c r="H42" s="29">
        <f>H41-[2]REP_EPG034_EjecucionPresupuesta!U32</f>
        <v>116961729731.83</v>
      </c>
      <c r="I42" s="29">
        <f>I41-[2]REP_EPG034_EjecucionPresupuesta!Z32</f>
        <v>58090163871.269997</v>
      </c>
      <c r="J42" s="29">
        <f>C41-(H41+J41)</f>
        <v>0</v>
      </c>
      <c r="K42" s="31">
        <f>J41/C41</f>
        <v>0.10352971090690292</v>
      </c>
      <c r="L42" s="29">
        <f>C41-(D41+L41)</f>
        <v>0</v>
      </c>
      <c r="M42" s="32">
        <f>L41/C41</f>
        <v>0.35638711345384555</v>
      </c>
      <c r="N42" s="29">
        <f>C41-(F41+N41)</f>
        <v>0</v>
      </c>
      <c r="O42" s="31">
        <f>N41/C41</f>
        <v>0.75245330698622792</v>
      </c>
    </row>
    <row r="43" spans="1:15" x14ac:dyDescent="0.25">
      <c r="C43" s="33"/>
      <c r="F43" s="34"/>
    </row>
    <row r="45" spans="1:15" x14ac:dyDescent="0.25">
      <c r="C45" s="33"/>
    </row>
  </sheetData>
  <sheetProtection algorithmName="SHA-512" hashValue="ZOaGUtkA8qUstP+zMI7AbsIzMKSK1B8h+HWdU8oAi/KnI4fZwJO9wKVXvg2qfBgF1Op6G8UjobLxRoAY9T1PXQ==" saltValue="5JESvWO9AuOtBkNoZraZo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34823-97C3-45FE-BFD7-C1AA803D4506}">
  <sheetPr>
    <tabColor rgb="FF00B0F0"/>
  </sheetPr>
  <dimension ref="A1:M74"/>
  <sheetViews>
    <sheetView tabSelected="1" zoomScale="120" zoomScaleNormal="120" workbookViewId="0">
      <selection activeCell="H19" sqref="H19"/>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39" t="s">
        <v>26</v>
      </c>
      <c r="C8" s="39"/>
      <c r="D8" s="39"/>
      <c r="E8" s="39"/>
      <c r="F8" s="39"/>
      <c r="G8" s="39"/>
      <c r="H8" s="39"/>
      <c r="I8" s="39"/>
    </row>
    <row r="9" spans="1:13" ht="15.75" customHeight="1" thickBot="1" x14ac:dyDescent="0.3">
      <c r="B9" s="39"/>
      <c r="C9" s="39"/>
      <c r="D9" s="39"/>
      <c r="E9" s="39"/>
      <c r="F9" s="39"/>
      <c r="G9" s="39"/>
      <c r="H9" s="39"/>
      <c r="I9" s="39"/>
      <c r="J9" s="40"/>
    </row>
    <row r="10" spans="1:13" s="48" customFormat="1" ht="17.25" thickBot="1" x14ac:dyDescent="0.35">
      <c r="A10" s="41"/>
      <c r="B10" s="41"/>
      <c r="C10" s="41"/>
      <c r="D10" s="41"/>
      <c r="E10" s="42" t="s">
        <v>27</v>
      </c>
      <c r="F10" s="43"/>
      <c r="G10" s="44" t="s">
        <v>28</v>
      </c>
      <c r="H10" s="45"/>
      <c r="I10" s="46" t="s">
        <v>29</v>
      </c>
      <c r="J10" s="47"/>
      <c r="K10" s="41"/>
      <c r="L10" s="41"/>
      <c r="M10" s="41"/>
    </row>
    <row r="11" spans="1:13" s="48" customFormat="1" ht="17.25" thickBot="1" x14ac:dyDescent="0.35">
      <c r="A11" s="41"/>
      <c r="B11" s="49" t="s">
        <v>3</v>
      </c>
      <c r="C11" s="49" t="s">
        <v>30</v>
      </c>
      <c r="D11" s="49" t="s">
        <v>31</v>
      </c>
      <c r="E11" s="50" t="s">
        <v>32</v>
      </c>
      <c r="F11" s="50" t="s">
        <v>33</v>
      </c>
      <c r="G11" s="51" t="s">
        <v>32</v>
      </c>
      <c r="H11" s="52" t="s">
        <v>33</v>
      </c>
      <c r="I11" s="53"/>
      <c r="J11" s="54" t="s">
        <v>34</v>
      </c>
      <c r="K11" s="41"/>
      <c r="L11" s="41"/>
      <c r="M11" s="41"/>
    </row>
    <row r="12" spans="1:13" s="48" customFormat="1" ht="16.5" x14ac:dyDescent="0.3">
      <c r="A12" s="41"/>
      <c r="B12" s="55" t="s">
        <v>18</v>
      </c>
      <c r="C12" s="56">
        <v>90037465010</v>
      </c>
      <c r="D12" s="56">
        <v>113790202000</v>
      </c>
      <c r="E12" s="56">
        <v>46573985106.5</v>
      </c>
      <c r="F12" s="57">
        <v>0.40929697186494141</v>
      </c>
      <c r="G12" s="58">
        <v>49131466276.800003</v>
      </c>
      <c r="H12" s="59">
        <v>0.43177237946022806</v>
      </c>
      <c r="I12" s="59">
        <v>0.94794616639585916</v>
      </c>
      <c r="J12" s="60">
        <v>2557481170.3000031</v>
      </c>
      <c r="K12" s="41"/>
      <c r="L12" s="41"/>
      <c r="M12" s="41"/>
    </row>
    <row r="13" spans="1:13" s="48" customFormat="1" ht="16.5" x14ac:dyDescent="0.3">
      <c r="A13" s="41"/>
      <c r="B13" s="61" t="s">
        <v>19</v>
      </c>
      <c r="C13" s="62">
        <v>65004098000</v>
      </c>
      <c r="D13" s="62">
        <v>65004098000</v>
      </c>
      <c r="E13" s="62">
        <v>20859685248</v>
      </c>
      <c r="F13" s="63">
        <v>0.32089800319973671</v>
      </c>
      <c r="G13" s="64"/>
      <c r="H13" s="65"/>
      <c r="I13" s="65"/>
      <c r="J13" s="66"/>
      <c r="K13" s="67"/>
      <c r="L13" s="41"/>
      <c r="M13" s="41"/>
    </row>
    <row r="14" spans="1:13" s="48" customFormat="1" ht="16.5" x14ac:dyDescent="0.3">
      <c r="A14" s="41"/>
      <c r="B14" s="61" t="s">
        <v>20</v>
      </c>
      <c r="C14" s="62">
        <v>13056620000</v>
      </c>
      <c r="D14" s="62">
        <v>36809356990</v>
      </c>
      <c r="E14" s="62">
        <v>24469111014.450001</v>
      </c>
      <c r="F14" s="63">
        <v>0.66475247098441637</v>
      </c>
      <c r="G14" s="64"/>
      <c r="H14" s="65"/>
      <c r="I14" s="65"/>
      <c r="J14" s="66"/>
      <c r="K14" s="67"/>
      <c r="L14" s="41"/>
      <c r="M14" s="41"/>
    </row>
    <row r="15" spans="1:13" s="48" customFormat="1" ht="16.5" x14ac:dyDescent="0.3">
      <c r="A15" s="41"/>
      <c r="B15" s="61" t="s">
        <v>21</v>
      </c>
      <c r="C15" s="62">
        <v>11581244010</v>
      </c>
      <c r="D15" s="62">
        <v>11581244010</v>
      </c>
      <c r="E15" s="62">
        <v>1244949994.05</v>
      </c>
      <c r="F15" s="63">
        <v>0.10749708692563847</v>
      </c>
      <c r="G15" s="64"/>
      <c r="H15" s="65"/>
      <c r="I15" s="65"/>
      <c r="J15" s="66"/>
      <c r="K15" s="41"/>
      <c r="L15" s="41"/>
      <c r="M15" s="41"/>
    </row>
    <row r="16" spans="1:13" s="48" customFormat="1" ht="35.25" customHeight="1" thickBot="1" x14ac:dyDescent="0.35">
      <c r="A16" s="41"/>
      <c r="B16" s="68" t="s">
        <v>35</v>
      </c>
      <c r="C16" s="69">
        <v>395503000</v>
      </c>
      <c r="D16" s="69">
        <v>395503000</v>
      </c>
      <c r="E16" s="69">
        <v>238850</v>
      </c>
      <c r="F16" s="70">
        <v>6.0391450886592519E-4</v>
      </c>
      <c r="G16" s="71"/>
      <c r="H16" s="72"/>
      <c r="I16" s="72"/>
      <c r="J16" s="73"/>
      <c r="K16" s="41"/>
      <c r="L16" s="41"/>
      <c r="M16" s="41"/>
    </row>
    <row r="17" spans="1:13" s="48" customFormat="1" ht="17.25" thickBot="1" x14ac:dyDescent="0.35">
      <c r="A17" s="41"/>
      <c r="B17" s="74" t="s">
        <v>36</v>
      </c>
      <c r="C17" s="75">
        <v>138279817403</v>
      </c>
      <c r="D17" s="75">
        <v>138279817403</v>
      </c>
      <c r="E17" s="75">
        <v>115661527693.21001</v>
      </c>
      <c r="F17" s="76">
        <v>0.83643101260488584</v>
      </c>
      <c r="G17" s="77">
        <v>125803914949</v>
      </c>
      <c r="H17" s="78">
        <v>0.90977784980984988</v>
      </c>
      <c r="I17" s="79">
        <v>0.91937939880566</v>
      </c>
      <c r="J17" s="80">
        <v>10142387255.789993</v>
      </c>
      <c r="K17" s="81"/>
      <c r="L17" s="41"/>
      <c r="M17" s="41"/>
    </row>
    <row r="18" spans="1:13" s="48" customFormat="1" ht="17.25" thickBot="1" x14ac:dyDescent="0.35">
      <c r="A18" s="41"/>
      <c r="B18" s="82" t="s">
        <v>23</v>
      </c>
      <c r="C18" s="83">
        <v>228317282413</v>
      </c>
      <c r="D18" s="83">
        <v>252070019403</v>
      </c>
      <c r="E18" s="84">
        <v>162235512799.71002</v>
      </c>
      <c r="F18" s="85">
        <v>0.64361288654615456</v>
      </c>
      <c r="G18" s="86">
        <v>174935381225.79999</v>
      </c>
      <c r="H18" s="87">
        <v>0.69399519086052008</v>
      </c>
      <c r="I18" s="88">
        <v>0.9274025166487192</v>
      </c>
      <c r="J18" s="89">
        <v>12699868426.089966</v>
      </c>
      <c r="K18" s="67"/>
      <c r="L18" s="41"/>
      <c r="M18" s="41"/>
    </row>
    <row r="19" spans="1:13" s="37" customFormat="1" x14ac:dyDescent="0.25">
      <c r="G19" s="90"/>
      <c r="I19" s="91"/>
    </row>
    <row r="20" spans="1:13" ht="15" customHeight="1" x14ac:dyDescent="0.25">
      <c r="B20" s="39" t="s">
        <v>37</v>
      </c>
      <c r="C20" s="39"/>
      <c r="D20" s="39"/>
      <c r="E20" s="39"/>
      <c r="F20" s="39"/>
      <c r="G20" s="39"/>
      <c r="H20" s="39"/>
      <c r="I20" s="39"/>
      <c r="K20" s="92"/>
    </row>
    <row r="21" spans="1:13" ht="15.75" customHeight="1" thickBot="1" x14ac:dyDescent="0.3">
      <c r="B21" s="39"/>
      <c r="C21" s="39"/>
      <c r="D21" s="39"/>
      <c r="E21" s="39"/>
      <c r="F21" s="39"/>
      <c r="G21" s="39"/>
      <c r="H21" s="39"/>
      <c r="I21" s="39"/>
      <c r="K21" s="91"/>
      <c r="L21" s="92"/>
    </row>
    <row r="22" spans="1:13" ht="17.25" thickBot="1" x14ac:dyDescent="0.35">
      <c r="B22" s="41"/>
      <c r="C22" s="41"/>
      <c r="D22" s="41"/>
      <c r="E22" s="42" t="s">
        <v>27</v>
      </c>
      <c r="F22" s="43"/>
      <c r="G22" s="44" t="s">
        <v>28</v>
      </c>
      <c r="H22" s="45"/>
      <c r="I22" s="46" t="s">
        <v>29</v>
      </c>
      <c r="L22" s="92"/>
    </row>
    <row r="23" spans="1:13" ht="17.25" thickBot="1" x14ac:dyDescent="0.3">
      <c r="B23" s="49" t="s">
        <v>3</v>
      </c>
      <c r="C23" s="49" t="s">
        <v>30</v>
      </c>
      <c r="D23" s="49" t="s">
        <v>31</v>
      </c>
      <c r="E23" s="50" t="s">
        <v>32</v>
      </c>
      <c r="F23" s="50" t="s">
        <v>33</v>
      </c>
      <c r="G23" s="93" t="s">
        <v>32</v>
      </c>
      <c r="H23" s="52" t="s">
        <v>33</v>
      </c>
      <c r="I23" s="53"/>
      <c r="J23" s="54" t="s">
        <v>34</v>
      </c>
      <c r="L23" s="92"/>
    </row>
    <row r="24" spans="1:13" ht="16.5" x14ac:dyDescent="0.3">
      <c r="B24" s="55" t="s">
        <v>18</v>
      </c>
      <c r="C24" s="56">
        <v>90037465010</v>
      </c>
      <c r="D24" s="56">
        <v>113790202000</v>
      </c>
      <c r="E24" s="56">
        <v>26653425806.25</v>
      </c>
      <c r="F24" s="57">
        <v>0.23423304764192263</v>
      </c>
      <c r="G24" s="94">
        <v>34469849158.400002</v>
      </c>
      <c r="H24" s="59">
        <v>0.30292458008291434</v>
      </c>
      <c r="I24" s="59">
        <v>0.77323882920894049</v>
      </c>
      <c r="J24" s="60">
        <v>7816423352.1500015</v>
      </c>
      <c r="K24" s="40"/>
    </row>
    <row r="25" spans="1:13" ht="16.5" x14ac:dyDescent="0.3">
      <c r="B25" s="61" t="s">
        <v>19</v>
      </c>
      <c r="C25" s="62">
        <v>65004098000</v>
      </c>
      <c r="D25" s="62">
        <v>65004098000</v>
      </c>
      <c r="E25" s="62">
        <v>20859685248</v>
      </c>
      <c r="F25" s="63">
        <v>0.32089800319973671</v>
      </c>
      <c r="G25" s="95"/>
      <c r="H25" s="65"/>
      <c r="I25" s="65"/>
      <c r="J25" s="66"/>
    </row>
    <row r="26" spans="1:13" ht="16.5" x14ac:dyDescent="0.3">
      <c r="B26" s="61" t="s">
        <v>20</v>
      </c>
      <c r="C26" s="62">
        <v>13056620000</v>
      </c>
      <c r="D26" s="62">
        <v>36809356990</v>
      </c>
      <c r="E26" s="62">
        <v>4875099859.1999998</v>
      </c>
      <c r="F26" s="63">
        <v>0.13244186418481632</v>
      </c>
      <c r="G26" s="95"/>
      <c r="H26" s="65"/>
      <c r="I26" s="65"/>
      <c r="J26" s="66"/>
    </row>
    <row r="27" spans="1:13" ht="16.5" x14ac:dyDescent="0.3">
      <c r="B27" s="96" t="s">
        <v>21</v>
      </c>
      <c r="C27" s="97">
        <v>11581244010</v>
      </c>
      <c r="D27" s="97">
        <v>11581244010</v>
      </c>
      <c r="E27" s="97">
        <v>918401849.04999995</v>
      </c>
      <c r="F27" s="98">
        <v>7.9300794306465874E-2</v>
      </c>
      <c r="G27" s="95"/>
      <c r="H27" s="65"/>
      <c r="I27" s="65"/>
      <c r="J27" s="66"/>
    </row>
    <row r="28" spans="1:13" ht="36.75" customHeight="1" thickBot="1" x14ac:dyDescent="0.3">
      <c r="B28" s="99" t="s">
        <v>35</v>
      </c>
      <c r="C28" s="100">
        <v>395503000</v>
      </c>
      <c r="D28" s="101">
        <v>395503000</v>
      </c>
      <c r="E28" s="100">
        <v>238850</v>
      </c>
      <c r="F28" s="102">
        <v>6.0391450886592519E-4</v>
      </c>
      <c r="G28" s="103"/>
      <c r="H28" s="72"/>
      <c r="I28" s="72"/>
      <c r="J28" s="73"/>
    </row>
    <row r="29" spans="1:13" ht="17.25" thickBot="1" x14ac:dyDescent="0.35">
      <c r="B29" s="74" t="s">
        <v>36</v>
      </c>
      <c r="C29" s="75">
        <v>138279817403</v>
      </c>
      <c r="D29" s="75">
        <v>138279817403</v>
      </c>
      <c r="E29" s="75">
        <v>35745673904.879997</v>
      </c>
      <c r="F29" s="76">
        <v>0.258502466782289</v>
      </c>
      <c r="G29" s="75">
        <v>37582660921</v>
      </c>
      <c r="H29" s="78">
        <v>0.27178703028996509</v>
      </c>
      <c r="I29" s="88">
        <v>0.95112142219037088</v>
      </c>
      <c r="J29" s="80">
        <v>1836987016.1200027</v>
      </c>
      <c r="K29" s="91"/>
    </row>
    <row r="30" spans="1:13" ht="17.25" thickBot="1" x14ac:dyDescent="0.35">
      <c r="B30" s="82" t="s">
        <v>23</v>
      </c>
      <c r="C30" s="83">
        <v>228317282413</v>
      </c>
      <c r="D30" s="83">
        <v>252070019403</v>
      </c>
      <c r="E30" s="84">
        <v>62399099711.129997</v>
      </c>
      <c r="F30" s="85">
        <v>0.24754669301377202</v>
      </c>
      <c r="G30" s="104">
        <v>72052510079.399994</v>
      </c>
      <c r="H30" s="87">
        <v>0.28584323613751611</v>
      </c>
      <c r="I30" s="88">
        <v>0.86602256663047283</v>
      </c>
      <c r="J30" s="89">
        <v>9653410368.2699966</v>
      </c>
      <c r="K30" s="91"/>
    </row>
    <row r="31" spans="1:13" s="37" customFormat="1" ht="15" customHeight="1" x14ac:dyDescent="0.25">
      <c r="I31" s="105"/>
    </row>
    <row r="32" spans="1:13" s="37" customFormat="1" ht="15" customHeight="1" x14ac:dyDescent="0.25">
      <c r="G32" s="92"/>
      <c r="I32" s="40"/>
    </row>
    <row r="33" s="37" customFormat="1" ht="15.75" customHeigh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caiKBGX1K/QWy2fvJLPf9VrgXVp2aC4M4jFpQjDS2hVSKPrglo3myPZ+xn3C1pfVeUAKXeV328V8LYOYu+ImSQ==" saltValue="xZbIymLcKj5SquRJ896uvg==" spinCount="100000" sheet="1" objects="1" scenarios="1"/>
  <mergeCells count="16">
    <mergeCell ref="J12:J16"/>
    <mergeCell ref="B20:I21"/>
    <mergeCell ref="E22:F22"/>
    <mergeCell ref="G22:H22"/>
    <mergeCell ref="I22:I23"/>
    <mergeCell ref="G24:G28"/>
    <mergeCell ref="H24:H28"/>
    <mergeCell ref="I24:I28"/>
    <mergeCell ref="J24:J28"/>
    <mergeCell ref="B8:I9"/>
    <mergeCell ref="E10:F10"/>
    <mergeCell ref="G10:H10"/>
    <mergeCell ref="I10:I11"/>
    <mergeCell ref="G12:G16"/>
    <mergeCell ref="H12:H16"/>
    <mergeCell ref="I12:I16"/>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2021-06-04T17:32:22Z</dcterms:created>
  <dcterms:modified xsi:type="dcterms:W3CDTF">2021-06-04T17:37:10Z</dcterms:modified>
</cp:coreProperties>
</file>