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barrera\Documents\2022\INFORMES\MATRIZ ITA\INFORMACIÓN A PUBLICAR\"/>
    </mc:Choice>
  </mc:AlternateContent>
  <bookViews>
    <workbookView xWindow="0" yWindow="0" windowWidth="20496" windowHeight="6852"/>
  </bookViews>
  <sheets>
    <sheet name="EJECUCIÓN WEB" sheetId="2" r:id="rId1"/>
    <sheet name="METAS" sheetId="1" r:id="rId2"/>
  </sheets>
  <externalReferences>
    <externalReference r:id="rId3"/>
    <externalReference r:id="rId4"/>
    <externalReference r:id="rId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2" l="1"/>
  <c r="A37" i="2"/>
  <c r="A36" i="2"/>
  <c r="A35" i="2"/>
  <c r="A34" i="2"/>
  <c r="A33" i="2"/>
  <c r="A32" i="2"/>
  <c r="A31" i="2"/>
  <c r="A30" i="2"/>
  <c r="A29" i="2"/>
  <c r="A27" i="2"/>
  <c r="A25" i="2"/>
  <c r="A24" i="2"/>
  <c r="A22" i="2"/>
  <c r="A21" i="2"/>
  <c r="A20" i="2"/>
  <c r="A19" i="2"/>
  <c r="A18" i="2"/>
  <c r="A17" i="2"/>
  <c r="A15" i="2"/>
  <c r="A13" i="2"/>
  <c r="A12" i="2"/>
  <c r="A11" i="2"/>
  <c r="A10" i="2"/>
  <c r="B4" i="2"/>
  <c r="B40" i="2" l="1"/>
  <c r="I40" i="2"/>
  <c r="H40" i="2"/>
  <c r="G40" i="2" l="1"/>
  <c r="F40" i="2"/>
  <c r="E40" i="2"/>
  <c r="D40" i="2"/>
  <c r="L40" i="2"/>
  <c r="C40" i="2"/>
  <c r="O40" i="2" l="1"/>
  <c r="N40" i="2"/>
  <c r="K40" i="2"/>
  <c r="J40" i="2"/>
  <c r="M40" i="2"/>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<sst xmlns="http://schemas.openxmlformats.org/spreadsheetml/2006/main" count="70" uniqueCount="39">
  <si>
    <t>SUPERINTENDENCIA DE INDUSTRIA Y COMERCIO</t>
  </si>
  <si>
    <t>METAS EJECUCIÓN - ACUERDO DE DESEMPEÑO MINCIT</t>
  </si>
  <si>
    <t>MARZO - 2022</t>
  </si>
  <si>
    <t>SISTEMA INTEGRADO DE INFORMACIÓN FINANCIERA - SIIF NACIÓN</t>
  </si>
  <si>
    <t>COMPROMISOS</t>
  </si>
  <si>
    <t>SIIF NACIÓN</t>
  </si>
  <si>
    <t>META MINCIT</t>
  </si>
  <si>
    <t>AVANCE META</t>
  </si>
  <si>
    <t>CONCEPTO</t>
  </si>
  <si>
    <t>APROP. INICIAL</t>
  </si>
  <si>
    <t>APROP. VIGENTE</t>
  </si>
  <si>
    <t>$</t>
  </si>
  <si>
    <t>%</t>
  </si>
  <si>
    <t>POR EJECUTAR $</t>
  </si>
  <si>
    <t>Gastos de Funcionamiento</t>
  </si>
  <si>
    <t>Gastos de Personal</t>
  </si>
  <si>
    <t>Gastos Generales</t>
  </si>
  <si>
    <t>Transferencias Corrientes</t>
  </si>
  <si>
    <t>Gastos por Tributos, Multas, Sanciones e Intereses de Mora</t>
  </si>
  <si>
    <t>Aportes al Fondo de Contingencias</t>
  </si>
  <si>
    <t>Inversión</t>
  </si>
  <si>
    <t>TOTAL</t>
  </si>
  <si>
    <t>OBLIGACIONES</t>
  </si>
  <si>
    <t>INFORME DE EJECUCIÓN PRESUPUESTAL</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</si>
  <si>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</si>
  <si>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</si>
  <si>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</si>
  <si>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</si>
  <si>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</si>
  <si>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</si>
  <si>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</si>
  <si>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</si>
  <si>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</si>
  <si>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</si>
  <si>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</si>
  <si>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</si>
  <si>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</si>
  <si>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</si>
  <si>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Inversión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</si>
</sst>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_-* #,##0_-;\-* #,##0_-;_-* &quot;-&quot;??_-;_-@_-"/>
    <numFmt numFmtId="166" formatCode="_(* #,##0.00_);_(* \(#,##0.00\);_(* &quot;-&quot;??_);_(@_)"/>
    <numFmt numFmtId="167" formatCode="_(&quot;$&quot;\ * #,##0.00_);_(&quot;$&quot;\ * \(#,##0.00\);_(&quot;$&quot;\ * &quot;-&quot;??_);_(@_)"/>
    <numFmt numFmtId="168" formatCode="_(&quot;$&quot;\ * #,##0_);_(&quot;$&quot;\ * \(#,##0\);_(&quot;$&quot;\ * &quot;-&quot;??_);_(@_)"/>
    <numFmt numFmtId="169" formatCode="0.0%"/>
    <numFmt numFmtId="170" formatCode="0.000%"/>
  </numFmts>
  <fonts count="24" x14ac:knownFonts="1">
    <font>
      <sz val="11"/>
      <color rgb="FF000000"/>
      <name val="Calibri"/>
      <family val="2"/>
      <scheme val="minor"/>
    </font>
    <font>
      <sz val="11"/>
      <color theme="1"/>
      <name val="Calibri"/>
      <family val="2"/>
      <scheme val="minor"/>
    </font>
    <font>
      <sz val="11"/>
      <color rgb="FF000000"/>
      <name val="Calibri"/>
      <family val="2"/>
      <scheme val="minor"/>
    </font>
    <font>
      <sz val="11"/>
      <name val="Calibri"/>
      <family val="2"/>
    </font>
    <font>
      <sz val="12"/>
      <name val="Arial"/>
      <family val="2"/>
    </font>
    <font>
      <b/>
      <u val="double"/>
      <sz val="16"/>
      <color rgb="FF002060"/>
      <name val="Arial"/>
      <family val="2"/>
    </font>
    <font>
      <i/>
      <sz val="11"/>
      <name val="Arial"/>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s>
  <fills count="9">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3" tint="-0.249977111117893"/>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59999389629810485"/>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166"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3" fillId="2" borderId="0" xfId="0" applyFont="1" applyFill="1" applyBorder="1"/>
    <xf numFmtId="0" fontId="4" fillId="2" borderId="0" xfId="4" applyFont="1" applyFill="1" applyBorder="1" applyAlignment="1">
      <alignment vertical="center"/>
    </xf>
    <xf numFmtId="0" fontId="5" fillId="2" borderId="0" xfId="4" applyFont="1" applyFill="1" applyBorder="1" applyAlignment="1">
      <alignment vertical="center"/>
    </xf>
    <xf numFmtId="0" fontId="6" fillId="2" borderId="0" xfId="4" applyFont="1" applyFill="1" applyBorder="1" applyAlignment="1">
      <alignment vertical="center"/>
    </xf>
    <xf numFmtId="17" fontId="6" fillId="2" borderId="0" xfId="4" quotePrefix="1" applyNumberFormat="1" applyFont="1" applyFill="1" applyBorder="1" applyAlignment="1">
      <alignment vertical="center"/>
    </xf>
    <xf numFmtId="0" fontId="3" fillId="0" borderId="0" xfId="0" applyFont="1" applyFill="1" applyBorder="1"/>
    <xf numFmtId="165" fontId="4" fillId="2" borderId="0" xfId="4" applyNumberFormat="1" applyFont="1" applyFill="1" applyBorder="1" applyAlignment="1">
      <alignment vertical="center"/>
    </xf>
    <xf numFmtId="10" fontId="3" fillId="2" borderId="0" xfId="0" applyNumberFormat="1" applyFont="1" applyFill="1" applyBorder="1"/>
    <xf numFmtId="0" fontId="8" fillId="2" borderId="0" xfId="0" applyFont="1" applyFill="1" applyBorder="1"/>
    <xf numFmtId="10" fontId="8" fillId="2" borderId="0" xfId="0" applyNumberFormat="1" applyFont="1" applyFill="1" applyBorder="1"/>
    <xf numFmtId="0" fontId="8" fillId="0" borderId="0" xfId="0" applyFont="1" applyFill="1" applyBorder="1"/>
    <xf numFmtId="0" fontId="12" fillId="6" borderId="4" xfId="0" applyFont="1" applyFill="1" applyBorder="1" applyAlignment="1">
      <alignment horizontal="center" vertical="center"/>
    </xf>
    <xf numFmtId="0" fontId="9" fillId="3"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13" fillId="4" borderId="4" xfId="0" applyFont="1" applyFill="1" applyBorder="1" applyAlignment="1">
      <alignment horizontal="center" vertical="center"/>
    </xf>
    <xf numFmtId="0" fontId="12" fillId="7" borderId="6" xfId="0" applyFont="1" applyFill="1" applyBorder="1"/>
    <xf numFmtId="166" fontId="12" fillId="0" borderId="6" xfId="1" applyFont="1" applyBorder="1"/>
    <xf numFmtId="10" fontId="12" fillId="0" borderId="6" xfId="3" applyNumberFormat="1" applyFont="1" applyBorder="1"/>
    <xf numFmtId="0" fontId="14" fillId="7" borderId="7" xfId="0" applyFont="1" applyFill="1" applyBorder="1"/>
    <xf numFmtId="166" fontId="14" fillId="0" borderId="7" xfId="1" applyFont="1" applyBorder="1"/>
    <xf numFmtId="10" fontId="14" fillId="0" borderId="7" xfId="3" applyNumberFormat="1" applyFont="1" applyBorder="1"/>
    <xf numFmtId="10" fontId="8" fillId="2" borderId="0" xfId="3" applyNumberFormat="1" applyFont="1" applyFill="1" applyBorder="1"/>
    <xf numFmtId="0" fontId="14" fillId="7" borderId="7" xfId="0" applyFont="1" applyFill="1" applyBorder="1" applyAlignment="1">
      <alignment wrapText="1"/>
    </xf>
    <xf numFmtId="166" fontId="14" fillId="0" borderId="7" xfId="1" applyFont="1" applyBorder="1" applyAlignment="1">
      <alignment horizontal="center" vertical="center"/>
    </xf>
    <xf numFmtId="10" fontId="14" fillId="0" borderId="7" xfId="3" applyNumberFormat="1" applyFont="1" applyBorder="1" applyAlignment="1">
      <alignment horizontal="right" vertical="center"/>
    </xf>
    <xf numFmtId="0" fontId="14" fillId="7" borderId="5" xfId="0" applyFont="1" applyFill="1" applyBorder="1" applyAlignment="1">
      <alignment wrapText="1"/>
    </xf>
    <xf numFmtId="166" fontId="14" fillId="0" borderId="5" xfId="1" applyFont="1" applyBorder="1" applyAlignment="1">
      <alignment horizontal="center" vertical="center"/>
    </xf>
    <xf numFmtId="10" fontId="14" fillId="0" borderId="9" xfId="3" applyNumberFormat="1" applyFont="1" applyBorder="1" applyAlignment="1">
      <alignment horizontal="right" vertical="center"/>
    </xf>
    <xf numFmtId="0" fontId="12" fillId="7" borderId="4" xfId="0" applyFont="1" applyFill="1" applyBorder="1"/>
    <xf numFmtId="166" fontId="12" fillId="0" borderId="4" xfId="1" applyFont="1" applyBorder="1"/>
    <xf numFmtId="10" fontId="12" fillId="0" borderId="4" xfId="3" applyNumberFormat="1" applyFont="1" applyBorder="1"/>
    <xf numFmtId="166" fontId="12" fillId="0" borderId="2" xfId="1" applyFont="1" applyBorder="1"/>
    <xf numFmtId="10" fontId="12" fillId="0" borderId="4" xfId="3" applyNumberFormat="1" applyFont="1" applyBorder="1" applyAlignment="1">
      <alignment horizontal="center"/>
    </xf>
    <xf numFmtId="10" fontId="12" fillId="0" borderId="6" xfId="3" applyNumberFormat="1" applyFont="1" applyBorder="1" applyAlignment="1">
      <alignment horizontal="center" vertical="center"/>
    </xf>
    <xf numFmtId="168" fontId="12" fillId="0" borderId="6" xfId="2" applyNumberFormat="1" applyFont="1" applyBorder="1" applyAlignment="1">
      <alignment horizontal="center" vertical="center"/>
    </xf>
    <xf numFmtId="168" fontId="8" fillId="2" borderId="0" xfId="0" applyNumberFormat="1" applyFont="1" applyFill="1" applyBorder="1"/>
    <xf numFmtId="0" fontId="12" fillId="6" borderId="4" xfId="0" applyFont="1" applyFill="1" applyBorder="1"/>
    <xf numFmtId="166" fontId="12" fillId="6" borderId="4" xfId="1" applyFont="1" applyFill="1" applyBorder="1"/>
    <xf numFmtId="166" fontId="9" fillId="3" borderId="4" xfId="1" applyFont="1" applyFill="1" applyBorder="1"/>
    <xf numFmtId="10" fontId="9" fillId="3" borderId="4" xfId="3" applyNumberFormat="1" applyFont="1" applyFill="1" applyBorder="1"/>
    <xf numFmtId="166" fontId="10" fillId="4" borderId="2" xfId="1" applyFont="1" applyFill="1" applyBorder="1"/>
    <xf numFmtId="10" fontId="10" fillId="4" borderId="4" xfId="3" applyNumberFormat="1" applyFont="1" applyFill="1" applyBorder="1" applyAlignment="1">
      <alignment horizontal="center"/>
    </xf>
    <xf numFmtId="10" fontId="12" fillId="0" borderId="4" xfId="3" applyNumberFormat="1" applyFont="1" applyBorder="1" applyAlignment="1">
      <alignment horizontal="center" vertical="center"/>
    </xf>
    <xf numFmtId="168" fontId="12" fillId="0" borderId="4" xfId="2" applyNumberFormat="1" applyFont="1" applyBorder="1" applyAlignment="1">
      <alignment horizontal="center" vertical="center"/>
    </xf>
    <xf numFmtId="164" fontId="3" fillId="2" borderId="0" xfId="0" applyNumberFormat="1" applyFont="1" applyFill="1" applyBorder="1"/>
    <xf numFmtId="10" fontId="3" fillId="2" borderId="0" xfId="3" applyNumberFormat="1" applyFont="1" applyFill="1" applyBorder="1"/>
    <xf numFmtId="166" fontId="3" fillId="2" borderId="0" xfId="1" applyFont="1" applyFill="1" applyBorder="1"/>
    <xf numFmtId="0" fontId="10" fillId="4" borderId="4" xfId="0" applyFont="1" applyFill="1" applyBorder="1" applyAlignment="1">
      <alignment horizontal="center" vertical="center"/>
    </xf>
    <xf numFmtId="0" fontId="14" fillId="7" borderId="10" xfId="0" applyFont="1" applyFill="1" applyBorder="1"/>
    <xf numFmtId="166" fontId="14" fillId="0" borderId="10" xfId="1" applyFont="1" applyBorder="1"/>
    <xf numFmtId="10" fontId="14" fillId="0" borderId="10" xfId="3" applyNumberFormat="1" applyFont="1" applyBorder="1"/>
    <xf numFmtId="0" fontId="14" fillId="7" borderId="7" xfId="0" applyFont="1" applyFill="1" applyBorder="1" applyAlignment="1">
      <alignment horizontal="left" vertical="center" wrapText="1"/>
    </xf>
    <xf numFmtId="166" fontId="14" fillId="0" borderId="7" xfId="1" applyFont="1" applyBorder="1" applyAlignment="1">
      <alignment vertical="center"/>
    </xf>
    <xf numFmtId="0" fontId="14" fillId="7" borderId="5" xfId="0" applyFont="1" applyFill="1" applyBorder="1" applyAlignment="1">
      <alignment horizontal="left" vertical="center" wrapText="1"/>
    </xf>
    <xf numFmtId="10" fontId="14" fillId="0" borderId="8" xfId="3" applyNumberFormat="1" applyFont="1" applyBorder="1" applyAlignment="1">
      <alignment horizontal="right" vertical="center"/>
    </xf>
    <xf numFmtId="166" fontId="10" fillId="4" borderId="4" xfId="1" applyFont="1" applyFill="1" applyBorder="1"/>
    <xf numFmtId="10" fontId="3" fillId="2" borderId="0" xfId="0" applyNumberFormat="1" applyFont="1" applyFill="1" applyBorder="1" applyAlignment="1">
      <alignment horizontal="right" vertical="center"/>
    </xf>
    <xf numFmtId="0" fontId="4" fillId="2" borderId="0" xfId="4" applyFont="1" applyFill="1" applyAlignment="1">
      <alignment vertical="center"/>
    </xf>
    <xf numFmtId="0" fontId="5" fillId="2" borderId="0" xfId="4" applyFont="1" applyFill="1" applyAlignment="1">
      <alignment vertical="center"/>
    </xf>
    <xf numFmtId="165" fontId="4" fillId="2" borderId="0" xfId="5" applyNumberFormat="1" applyFont="1" applyFill="1" applyBorder="1" applyAlignment="1">
      <alignment vertical="center"/>
    </xf>
    <xf numFmtId="9" fontId="4" fillId="2" borderId="0" xfId="6" applyFont="1" applyFill="1" applyBorder="1" applyAlignment="1">
      <alignment vertical="center"/>
    </xf>
    <xf numFmtId="0" fontId="4" fillId="0" borderId="0" xfId="4" applyFont="1" applyAlignment="1">
      <alignment vertical="center"/>
    </xf>
    <xf numFmtId="0" fontId="6" fillId="2" borderId="0" xfId="4" applyFont="1" applyFill="1" applyAlignment="1">
      <alignment vertical="center"/>
    </xf>
    <xf numFmtId="17" fontId="6" fillId="2" borderId="0" xfId="4" quotePrefix="1" applyNumberFormat="1" applyFont="1" applyFill="1" applyAlignment="1">
      <alignment vertical="center"/>
    </xf>
    <xf numFmtId="165" fontId="4" fillId="2" borderId="0" xfId="4" applyNumberFormat="1" applyFont="1" applyFill="1" applyAlignment="1">
      <alignment vertical="center"/>
    </xf>
    <xf numFmtId="0" fontId="17" fillId="4" borderId="11" xfId="4" applyFont="1" applyFill="1" applyBorder="1" applyAlignment="1">
      <alignment horizontal="center" vertical="center"/>
    </xf>
    <xf numFmtId="165" fontId="17" fillId="4" borderId="11" xfId="5" applyNumberFormat="1" applyFont="1" applyFill="1" applyBorder="1" applyAlignment="1">
      <alignment horizontal="center" vertical="center"/>
    </xf>
    <xf numFmtId="169" fontId="17" fillId="4" borderId="11" xfId="6" applyNumberFormat="1" applyFont="1" applyFill="1" applyBorder="1" applyAlignment="1">
      <alignment horizontal="center" vertical="center" wrapText="1"/>
    </xf>
    <xf numFmtId="10" fontId="17" fillId="4" borderId="11" xfId="6" applyNumberFormat="1" applyFont="1" applyFill="1" applyBorder="1" applyAlignment="1">
      <alignment horizontal="center" vertical="center"/>
    </xf>
    <xf numFmtId="165" fontId="17" fillId="4" borderId="11" xfId="5" applyNumberFormat="1" applyFont="1" applyFill="1" applyBorder="1" applyAlignment="1">
      <alignment horizontal="center" vertical="center" wrapText="1"/>
    </xf>
    <xf numFmtId="9" fontId="17" fillId="4" borderId="11" xfId="6" applyFont="1" applyFill="1" applyBorder="1" applyAlignment="1">
      <alignment horizontal="center" vertical="center" wrapText="1"/>
    </xf>
    <xf numFmtId="0" fontId="18" fillId="3" borderId="11" xfId="4" applyFont="1" applyFill="1" applyBorder="1" applyAlignment="1">
      <alignment horizontal="left" vertical="center" wrapText="1"/>
    </xf>
    <xf numFmtId="165" fontId="19" fillId="3" borderId="11" xfId="5" applyNumberFormat="1" applyFont="1" applyFill="1" applyBorder="1" applyAlignment="1">
      <alignment vertical="center"/>
    </xf>
    <xf numFmtId="169" fontId="19" fillId="3" borderId="11" xfId="6" applyNumberFormat="1" applyFont="1" applyFill="1" applyBorder="1" applyAlignment="1">
      <alignment horizontal="center" vertical="center"/>
    </xf>
    <xf numFmtId="0" fontId="20" fillId="0" borderId="0" xfId="4" applyFont="1" applyAlignment="1">
      <alignment vertical="center"/>
    </xf>
    <xf numFmtId="0" fontId="18" fillId="8" borderId="11" xfId="4" applyFont="1" applyFill="1" applyBorder="1" applyAlignment="1">
      <alignment horizontal="left" vertical="center" wrapText="1"/>
    </xf>
    <xf numFmtId="165" fontId="19" fillId="8" borderId="11" xfId="5" applyNumberFormat="1" applyFont="1" applyFill="1" applyBorder="1" applyAlignment="1">
      <alignment vertical="center"/>
    </xf>
    <xf numFmtId="169" fontId="19" fillId="8" borderId="11" xfId="6" applyNumberFormat="1" applyFont="1" applyFill="1" applyBorder="1" applyAlignment="1">
      <alignment horizontal="center" vertical="center"/>
    </xf>
    <xf numFmtId="0" fontId="21" fillId="0" borderId="11" xfId="4" applyFont="1" applyBorder="1" applyAlignment="1">
      <alignment horizontal="left" vertical="center" wrapText="1"/>
    </xf>
    <xf numFmtId="165" fontId="22" fillId="0" borderId="11" xfId="5" applyNumberFormat="1" applyFont="1" applyFill="1" applyBorder="1" applyAlignment="1">
      <alignment vertical="center"/>
    </xf>
    <xf numFmtId="3" fontId="22" fillId="0" borderId="11" xfId="4" applyNumberFormat="1" applyFont="1" applyFill="1" applyBorder="1" applyAlignment="1">
      <alignment vertical="center"/>
    </xf>
    <xf numFmtId="169" fontId="22" fillId="0" borderId="11" xfId="6" applyNumberFormat="1" applyFont="1" applyFill="1" applyBorder="1" applyAlignment="1">
      <alignment horizontal="center" vertical="center"/>
    </xf>
    <xf numFmtId="0" fontId="19" fillId="3" borderId="11" xfId="4" applyFont="1" applyFill="1" applyBorder="1" applyAlignment="1">
      <alignment vertical="center"/>
    </xf>
    <xf numFmtId="165" fontId="19" fillId="3" borderId="11" xfId="4" applyNumberFormat="1" applyFont="1" applyFill="1" applyBorder="1" applyAlignment="1">
      <alignment vertical="center"/>
    </xf>
    <xf numFmtId="0" fontId="23" fillId="0" borderId="0" xfId="4" applyFont="1" applyAlignment="1">
      <alignment vertical="center"/>
    </xf>
    <xf numFmtId="165" fontId="23" fillId="0" borderId="0" xfId="5" applyNumberFormat="1" applyFont="1" applyFill="1" applyBorder="1" applyAlignment="1">
      <alignment vertical="center"/>
    </xf>
    <xf numFmtId="165" fontId="23" fillId="0" borderId="0" xfId="4" applyNumberFormat="1" applyFont="1" applyAlignment="1">
      <alignment vertical="center"/>
    </xf>
    <xf numFmtId="10" fontId="23" fillId="0" borderId="0" xfId="6" applyNumberFormat="1" applyFont="1" applyFill="1" applyBorder="1" applyAlignment="1">
      <alignment vertical="center"/>
    </xf>
    <xf numFmtId="169" fontId="23" fillId="0" borderId="0" xfId="6" applyNumberFormat="1" applyFont="1" applyFill="1" applyBorder="1" applyAlignment="1">
      <alignment horizontal="center" vertical="center"/>
    </xf>
    <xf numFmtId="165" fontId="4" fillId="0" borderId="0" xfId="4" applyNumberFormat="1" applyFont="1" applyAlignment="1">
      <alignment vertical="center"/>
    </xf>
    <xf numFmtId="170" fontId="4" fillId="0" borderId="0" xfId="7" applyNumberFormat="1" applyFont="1" applyFill="1" applyBorder="1" applyAlignment="1">
      <alignment vertical="center"/>
    </xf>
    <xf numFmtId="165" fontId="4" fillId="0" borderId="0" xfId="5" applyNumberFormat="1" applyFont="1" applyFill="1" applyBorder="1" applyAlignment="1">
      <alignment vertical="center"/>
    </xf>
    <xf numFmtId="9" fontId="4" fillId="0" borderId="0" xfId="6" applyFont="1" applyFill="1" applyBorder="1" applyAlignment="1">
      <alignment vertical="center"/>
    </xf>
    <xf numFmtId="168" fontId="12" fillId="0" borderId="3" xfId="2" applyNumberFormat="1" applyFont="1" applyBorder="1" applyAlignment="1">
      <alignment horizontal="center" vertical="center"/>
    </xf>
    <xf numFmtId="168" fontId="12" fillId="0" borderId="8" xfId="2" applyNumberFormat="1" applyFont="1" applyBorder="1" applyAlignment="1">
      <alignment horizontal="center" vertical="center"/>
    </xf>
    <xf numFmtId="168" fontId="12" fillId="0" borderId="5" xfId="2" applyNumberFormat="1" applyFont="1" applyBorder="1" applyAlignment="1">
      <alignment horizontal="center" vertical="center"/>
    </xf>
    <xf numFmtId="0" fontId="7" fillId="0" borderId="0" xfId="0" applyFont="1" applyFill="1" applyBorder="1" applyAlignment="1">
      <alignment horizontal="center" vertical="center"/>
    </xf>
    <xf numFmtId="0" fontId="9" fillId="3" borderId="1" xfId="0" applyFont="1" applyFill="1" applyBorder="1" applyAlignment="1">
      <alignment horizontal="center"/>
    </xf>
    <xf numFmtId="0" fontId="9" fillId="3" borderId="2"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1" fillId="5" borderId="3" xfId="0" applyFont="1" applyFill="1" applyBorder="1" applyAlignment="1">
      <alignment horizontal="center" vertical="center"/>
    </xf>
    <xf numFmtId="0" fontId="11" fillId="5" borderId="5" xfId="0" applyFont="1" applyFill="1" applyBorder="1" applyAlignment="1">
      <alignment horizontal="center" vertical="center"/>
    </xf>
    <xf numFmtId="166" fontId="12" fillId="0" borderId="3" xfId="1" applyFont="1" applyBorder="1" applyAlignment="1">
      <alignment horizontal="center" vertical="center"/>
    </xf>
    <xf numFmtId="166" fontId="12" fillId="0" borderId="8" xfId="1" applyFont="1" applyBorder="1" applyAlignment="1">
      <alignment horizontal="center" vertical="center"/>
    </xf>
    <xf numFmtId="166" fontId="12" fillId="0" borderId="5" xfId="1" applyFont="1" applyBorder="1" applyAlignment="1">
      <alignment horizontal="center" vertical="center"/>
    </xf>
    <xf numFmtId="10" fontId="12" fillId="0" borderId="3" xfId="3" applyNumberFormat="1" applyFont="1" applyBorder="1" applyAlignment="1">
      <alignment horizontal="center" vertical="center"/>
    </xf>
    <xf numFmtId="10" fontId="12" fillId="0" borderId="8" xfId="3" applyNumberFormat="1" applyFont="1" applyBorder="1" applyAlignment="1">
      <alignment horizontal="center" vertical="center"/>
    </xf>
    <xf numFmtId="10" fontId="12" fillId="0" borderId="5" xfId="3" applyNumberFormat="1" applyFont="1" applyBorder="1" applyAlignment="1">
      <alignment horizontal="center" vertical="center"/>
    </xf>
  </cellXfs>
  <cellStyles count="8">
    <cellStyle name="Millares" xfId="1" builtinId="3"/>
    <cellStyle name="Millares 2" xfId="5"/>
    <cellStyle name="Moneda" xfId="2" builtinId="4"/>
    <cellStyle name="Normal" xfId="0" builtinId="0"/>
    <cellStyle name="Normal 2" xfId="4"/>
    <cellStyle name="Porcentaje" xfId="3" builtinId="5"/>
    <cellStyle name="Porcentaje 2" xfId="6"/>
    <cellStyle name="Porcentaje 3 3" xfId="7"/>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50206" cy="1019175"/>
    <xdr:pic>
      <xdr:nvPicPr>
        <xdr:cNvPr id="2" name="Imagen 1">
          <a:extLst>
            <a:ext uri="{FF2B5EF4-FFF2-40B4-BE49-F238E27FC236}">
              <a16:creationId xmlns:a16="http://schemas.microsoft.com/office/drawing/2014/main" xmlns="" id="{5EB8CEB8-E290-4D9E-9699-4F1CB4AEA0E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191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xmlns="" id="{00000000-0008-0000-0200-000010180000}"/>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22\INFORME%20DE%20EJECUCI&#211;N%20WEB%20SIC\INFORME%20EPA%20MARZ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barrero/Documents/Lorena%20Barrero/2022/INFORME%20DE%20EJECUCI&#211;N%20WEB%20SIC/INFORME%20EPA%20ENE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sheetName val="TD-EPA RECURSO"/>
      <sheetName val="EPA - SIIF"/>
      <sheetName val="METAS EJEC. SIC - MINCIT"/>
    </sheetNames>
    <sheetDataSet>
      <sheetData sheetId="0" refreshError="1"/>
      <sheetData sheetId="1" refreshError="1"/>
      <sheetData sheetId="2">
        <row r="4">
          <cell r="D4" t="str">
            <v>MARZO - 2022</v>
          </cell>
        </row>
      </sheetData>
      <sheetData sheetId="3">
        <row r="3">
          <cell r="A3" t="str">
            <v>Etiquetas de fila</v>
          </cell>
        </row>
      </sheetData>
      <sheetData sheetId="4"/>
      <sheetData sheetId="5" refreshError="1"/>
      <sheetData sheetId="6">
        <row r="5">
          <cell r="D5">
            <v>0.30802952339604661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 val="METAS"/>
      <sheetName val="TD-EPA"/>
      <sheetName val="TD-EPA RECURSO"/>
      <sheetName val="EPA - SIIF"/>
      <sheetName val="METAS EJEC. SIC - MINCIT"/>
    </sheetNames>
    <sheetDataSet>
      <sheetData sheetId="0" refreshError="1"/>
      <sheetData sheetId="1">
        <row r="4">
          <cell r="D4" t="str">
            <v>ENERO - 2022</v>
          </cell>
        </row>
      </sheetData>
      <sheetData sheetId="2">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BIENES  Y SERVICIOS</v>
          </cell>
        </row>
        <row r="13">
          <cell r="A13" t="str">
            <v>MESADAS PENSIONALES (DE PENSIONES)</v>
          </cell>
        </row>
        <row r="14">
          <cell r="A14" t="str">
            <v>INCAPACIDADES Y LICENCIAS DE MATERNIDAD Y PATERNIDAD (NO DE PENSIONES)</v>
          </cell>
        </row>
        <row r="15">
          <cell r="A15" t="str">
            <v>PLANES COMPLEMENTARIOS DE SALUD (NO DE PENSIONES).</v>
          </cell>
        </row>
        <row r="16">
          <cell r="A16" t="str">
            <v>A ORGANIZACIONES INTERNACIONALES</v>
          </cell>
        </row>
        <row r="17">
          <cell r="A17" t="str">
            <v>OTRAS TRANSFERENCIAS - DISTRIBUCIÓN PREVIO CONCEPTO DGPPN</v>
          </cell>
        </row>
        <row r="18">
          <cell r="A18" t="str">
            <v>SENTENCIAS Y CONCILIACIONES</v>
          </cell>
        </row>
        <row r="20">
          <cell r="A20" t="str">
            <v>IMPUESTOS</v>
          </cell>
        </row>
        <row r="21">
          <cell r="A21" t="str">
            <v>CUOTA DE FISCALIZACIÓN Y AUDITAJE</v>
          </cell>
        </row>
        <row r="24">
          <cell r="A24" t="str">
            <v>INCREMENTO DE LA COBERTURA DE LOS SERVICIOS DE LA RED NACIONAL DE PROTECCIÓN AL CONSUMIDOR EN EL TERRITORIO  NACIONAL</v>
          </cell>
        </row>
        <row r="25">
          <cell r="A25" t="str">
            <v>FORTALECIMIENTO DE LA FUNCIÓN JURISDICCIONAL DE LA SUPERINTENDENCIA DE INDUSTRIA Y COMERCIO A NIVEL  NACIONAL</v>
          </cell>
        </row>
        <row r="26">
          <cell r="A26" t="str">
            <v>FORTALECIMIENTO DE LA PROTECCIÓN DE DATOS PERSONALES A NIVEL  NACIONAL</v>
          </cell>
        </row>
        <row r="27">
          <cell r="A27" t="str">
            <v>FORTALECIMIENTO DEL RÉGIMEN DE PROTECCIÓN DE LA LIBRE COMPETENCIA ECONÓMICA EN LOS MERCADOS A NIVEL  NACIONAL</v>
          </cell>
        </row>
        <row r="28">
          <cell r="A28" t="str">
            <v>FORTALECIMIENTO DE LA ATENCIÓN Y PROMOCIÓN DE TRÁMITES Y SERVICIOS EN EL MARCO DEL SISTEMA DE PROPIEDAD INDUSTRIAL A NIVEL  NACIONAL</v>
          </cell>
        </row>
        <row r="29">
          <cell r="A29" t="str">
            <v>MEJORAMIENTO EN LA EJECUCIÓN DE LAS FUNCIONES ASIGNADAS EN MATERIA DE PROTECCIÓN AL CONSUMIDOR A NIVEL  NACIONAL</v>
          </cell>
        </row>
        <row r="30">
          <cell r="A30" t="str">
            <v>FORTALECIMIENTO DE LA FUNCIÓN DE INSPECCIÓN, CONTROL Y VIGILANCIA DE LA SUPERINTENDENCIA DE INDUSTRIA Y COMERCIO EN EL MARCO DEL SUBSISTEMA NACIONAL DE CALIDAD, EL RÉGIMEN DE CONTROL DE PRECIOS Y EL SECTOR VALUATORIO A NIVEL  NACIONAL</v>
          </cell>
        </row>
        <row r="32">
          <cell r="A32" t="str">
            <v>FORTALECIMIENTO DEL SISTEMA DE ATENCIÓN AL CIUDADANO DE LA SUPERINTENDENCIA DE INDUSTRIA Y COMERCIO A NIVEL  NACIONAL</v>
          </cell>
        </row>
        <row r="33">
          <cell r="A33" t="str">
            <v>MEJORAMIENTO DE LOS SISTEMAS DE INFORMACIÓN Y SERVICIOS TECNOLÓGICOS DE LA SUPERINTENDENCIA DE INDUSTRIA Y COMERCIO EN EL TERRITORIO  NACIONAL</v>
          </cell>
        </row>
        <row r="34">
          <cell r="A34" t="str">
            <v>MEJORAMIENTO EN LA CALIDAD DE LA GESTIÓN ESTRATÉGICA DE LA SUPERINTENDENCIA DE INDUSTRIA Y COMERCIO A NIVEL  NACIONAL</v>
          </cell>
        </row>
        <row r="37">
          <cell r="A37" t="str">
            <v>APORTES AL FONDO DE CONTINGENCIAS</v>
          </cell>
        </row>
      </sheetData>
      <sheetData sheetId="3"/>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3"/>
  <sheetViews>
    <sheetView tabSelected="1" zoomScale="80" zoomScaleNormal="80" workbookViewId="0">
      <pane xSplit="1" ySplit="7" topLeftCell="B8" activePane="bottomRight" state="frozen"/>
      <selection pane="topRight" activeCell="B1" sqref="B1"/>
      <selection pane="bottomLeft" activeCell="A2" sqref="A2"/>
      <selection pane="bottomRight" activeCell="G13" sqref="G13"/>
    </sheetView>
  </sheetViews>
  <sheetFormatPr baseColWidth="10" defaultColWidth="11.44140625" defaultRowHeight="15" x14ac:dyDescent="0.3"/>
  <cols>
    <col min="1" max="1" width="45.109375" style="63" customWidth="1"/>
    <col min="2" max="2" width="19.33203125" style="91" customWidth="1"/>
    <col min="3" max="3" width="20" style="63" bestFit="1" customWidth="1"/>
    <col min="4" max="4" width="19.44140625" style="63" bestFit="1" customWidth="1"/>
    <col min="5" max="5" width="16.5546875" style="63" bestFit="1" customWidth="1"/>
    <col min="6" max="6" width="20" style="93" bestFit="1" customWidth="1"/>
    <col min="7" max="7" width="14.88671875" style="63" bestFit="1" customWidth="1"/>
    <col min="8" max="8" width="19.44140625" style="93" bestFit="1" customWidth="1"/>
    <col min="9" max="9" width="20" style="93" bestFit="1" customWidth="1"/>
    <col min="10" max="10" width="19" style="93" bestFit="1" customWidth="1"/>
    <col min="11" max="11" width="11.6640625" style="94" bestFit="1" customWidth="1"/>
    <col min="12" max="12" width="19.44140625" style="93" bestFit="1" customWidth="1"/>
    <col min="13" max="13" width="18.6640625" style="94" bestFit="1" customWidth="1"/>
    <col min="14" max="14" width="23.5546875" style="93" bestFit="1" customWidth="1"/>
    <col min="15" max="15" width="15.109375" style="94" bestFit="1" customWidth="1"/>
    <col min="16" max="16384" width="11.44140625" style="63"/>
  </cols>
  <sheetData>
    <row r="1" spans="1:15" ht="29.25" customHeight="1" x14ac:dyDescent="0.3">
      <c r="A1" s="59"/>
      <c r="B1" s="60" t="s">
        <v>0</v>
      </c>
      <c r="C1" s="59"/>
      <c r="D1" s="59"/>
      <c r="E1" s="59"/>
      <c r="F1" s="61"/>
      <c r="G1" s="59"/>
      <c r="H1" s="61"/>
      <c r="I1" s="61"/>
      <c r="J1" s="61"/>
      <c r="K1" s="62"/>
      <c r="L1" s="61"/>
      <c r="M1" s="62"/>
      <c r="N1" s="61"/>
      <c r="O1" s="62"/>
    </row>
    <row r="2" spans="1:15" x14ac:dyDescent="0.3">
      <c r="A2" s="59"/>
      <c r="B2" s="59"/>
      <c r="C2" s="59"/>
      <c r="D2" s="59"/>
      <c r="E2" s="59"/>
      <c r="F2" s="61"/>
      <c r="G2" s="59"/>
      <c r="H2" s="61"/>
      <c r="I2" s="61"/>
      <c r="J2" s="61"/>
      <c r="K2" s="62"/>
      <c r="L2" s="61"/>
      <c r="M2" s="62"/>
      <c r="N2" s="61"/>
      <c r="O2" s="62"/>
    </row>
    <row r="3" spans="1:15" x14ac:dyDescent="0.3">
      <c r="A3" s="59"/>
      <c r="B3" s="64" t="s">
        <v>23</v>
      </c>
      <c r="C3" s="59"/>
      <c r="D3" s="59"/>
      <c r="E3" s="59"/>
      <c r="F3" s="61"/>
      <c r="G3" s="59"/>
      <c r="H3" s="61"/>
      <c r="I3" s="61"/>
      <c r="J3" s="61"/>
      <c r="K3" s="62"/>
      <c r="L3" s="61"/>
      <c r="M3" s="62"/>
      <c r="N3" s="61"/>
      <c r="O3" s="62"/>
    </row>
    <row r="4" spans="1:15" x14ac:dyDescent="0.3">
      <c r="A4" s="59"/>
      <c r="B4" s="65" t="str">
        <f>+[1]METAS!D4</f>
        <v>MARZO - 2022</v>
      </c>
      <c r="C4" s="59"/>
      <c r="D4" s="59"/>
      <c r="E4" s="59"/>
      <c r="F4" s="61"/>
      <c r="G4" s="59"/>
      <c r="H4" s="61"/>
      <c r="I4" s="61"/>
      <c r="J4" s="61"/>
      <c r="K4" s="62"/>
      <c r="L4" s="61"/>
      <c r="M4" s="62"/>
      <c r="N4" s="61"/>
      <c r="O4" s="62"/>
    </row>
    <row r="5" spans="1:15" x14ac:dyDescent="0.3">
      <c r="A5" s="59"/>
      <c r="B5" s="64" t="s">
        <v>3</v>
      </c>
      <c r="C5" s="59"/>
      <c r="D5" s="59"/>
      <c r="E5" s="59"/>
      <c r="F5" s="61"/>
      <c r="G5" s="59"/>
      <c r="H5" s="61"/>
      <c r="I5" s="61"/>
      <c r="J5" s="61"/>
      <c r="K5" s="62"/>
      <c r="L5" s="61"/>
      <c r="M5" s="62"/>
      <c r="N5" s="61"/>
      <c r="O5" s="62"/>
    </row>
    <row r="6" spans="1:15" x14ac:dyDescent="0.3">
      <c r="A6" s="59"/>
      <c r="B6" s="66"/>
      <c r="C6" s="59"/>
      <c r="D6" s="59"/>
      <c r="E6" s="59"/>
      <c r="F6" s="61"/>
      <c r="G6" s="59"/>
      <c r="H6" s="61"/>
      <c r="I6" s="61"/>
      <c r="J6" s="61"/>
      <c r="K6" s="62"/>
      <c r="L6" s="61"/>
      <c r="M6" s="62"/>
      <c r="N6" s="61"/>
      <c r="O6" s="62"/>
    </row>
    <row r="7" spans="1:15" ht="27.6" x14ac:dyDescent="0.3">
      <c r="A7" s="67" t="s">
        <v>8</v>
      </c>
      <c r="B7" s="68" t="s">
        <v>24</v>
      </c>
      <c r="C7" s="68" t="s">
        <v>25</v>
      </c>
      <c r="D7" s="68" t="s">
        <v>26</v>
      </c>
      <c r="E7" s="69" t="s">
        <v>27</v>
      </c>
      <c r="F7" s="68" t="s">
        <v>28</v>
      </c>
      <c r="G7" s="70" t="s">
        <v>29</v>
      </c>
      <c r="H7" s="68" t="s">
        <v>30</v>
      </c>
      <c r="I7" s="68" t="s">
        <v>31</v>
      </c>
      <c r="J7" s="71" t="s">
        <v>32</v>
      </c>
      <c r="K7" s="72" t="s">
        <v>33</v>
      </c>
      <c r="L7" s="71" t="s">
        <v>34</v>
      </c>
      <c r="M7" s="72" t="s">
        <v>35</v>
      </c>
      <c r="N7" s="71" t="s">
        <v>36</v>
      </c>
      <c r="O7" s="72" t="s">
        <v>37</v>
      </c>
    </row>
    <row r="8" spans="1:15" s="76" customFormat="1" ht="15.6" x14ac:dyDescent="0.3">
      <c r="A8" s="73" t="s">
        <v>14</v>
      </c>
      <c r="B8" s="74">
        <v>117572480833</v>
      </c>
      <c r="C8" s="74">
        <v>117572480833</v>
      </c>
      <c r="D8" s="74">
        <v>34061027659.75</v>
      </c>
      <c r="E8" s="75">
        <v>0.20102155350077711</v>
      </c>
      <c r="F8" s="74">
        <v>17346524527</v>
      </c>
      <c r="G8" s="75">
        <v>3.9193655541260038E-2</v>
      </c>
      <c r="H8" s="74">
        <v>94217500975.130005</v>
      </c>
      <c r="I8" s="74">
        <v>17317549998.149998</v>
      </c>
      <c r="J8" s="74">
        <v>23354979857.869999</v>
      </c>
      <c r="K8" s="75">
        <v>0.22015468877139568</v>
      </c>
      <c r="L8" s="74">
        <v>83511453173.25</v>
      </c>
      <c r="M8" s="75">
        <v>0.79897844649922301</v>
      </c>
      <c r="N8" s="74">
        <v>100225956306</v>
      </c>
      <c r="O8" s="75">
        <v>0.96080634445874002</v>
      </c>
    </row>
    <row r="9" spans="1:15" s="76" customFormat="1" ht="15.6" x14ac:dyDescent="0.3">
      <c r="A9" s="77" t="s">
        <v>15</v>
      </c>
      <c r="B9" s="78">
        <v>67814484000</v>
      </c>
      <c r="C9" s="78">
        <v>67814484000</v>
      </c>
      <c r="D9" s="78">
        <v>13051855078</v>
      </c>
      <c r="E9" s="79">
        <v>0.19246412135201088</v>
      </c>
      <c r="F9" s="78">
        <v>13040012872</v>
      </c>
      <c r="G9" s="79">
        <v>0.19228949485186675</v>
      </c>
      <c r="H9" s="78">
        <v>64825036000</v>
      </c>
      <c r="I9" s="78">
        <v>13032406267</v>
      </c>
      <c r="J9" s="78">
        <v>2989448000</v>
      </c>
      <c r="K9" s="79">
        <v>4.4082736071544837E-2</v>
      </c>
      <c r="L9" s="78">
        <v>54762628922</v>
      </c>
      <c r="M9" s="79">
        <v>0.80753587864798915</v>
      </c>
      <c r="N9" s="78">
        <v>54774471128</v>
      </c>
      <c r="O9" s="79">
        <v>0.80771050514813325</v>
      </c>
    </row>
    <row r="10" spans="1:15" x14ac:dyDescent="0.3">
      <c r="A10" s="80" t="str">
        <f>+'[2]TD-EPA'!A6</f>
        <v>SALARIO</v>
      </c>
      <c r="B10" s="81">
        <v>37494799000</v>
      </c>
      <c r="C10" s="82">
        <v>37494799000</v>
      </c>
      <c r="D10" s="82">
        <v>8569047395</v>
      </c>
      <c r="E10" s="83">
        <v>0.22853962745606396</v>
      </c>
      <c r="F10" s="81">
        <v>8564446234</v>
      </c>
      <c r="G10" s="83">
        <v>0.22841691280969395</v>
      </c>
      <c r="H10" s="81">
        <v>37494799000</v>
      </c>
      <c r="I10" s="81">
        <v>8560876563</v>
      </c>
      <c r="J10" s="81">
        <v>0</v>
      </c>
      <c r="K10" s="83">
        <v>0</v>
      </c>
      <c r="L10" s="81">
        <v>28925751605</v>
      </c>
      <c r="M10" s="83">
        <v>0.77146037254393607</v>
      </c>
      <c r="N10" s="81">
        <v>28930352766</v>
      </c>
      <c r="O10" s="83">
        <v>0.77158308719030599</v>
      </c>
    </row>
    <row r="11" spans="1:15" ht="27.6" x14ac:dyDescent="0.3">
      <c r="A11" s="80" t="str">
        <f>+'[2]TD-EPA'!A7</f>
        <v>CONTRIBUCIONES INHERENTES A LA NÓMINA</v>
      </c>
      <c r="B11" s="81">
        <v>14673167000</v>
      </c>
      <c r="C11" s="82">
        <v>14673167000</v>
      </c>
      <c r="D11" s="82">
        <v>3214819295</v>
      </c>
      <c r="E11" s="83">
        <v>0.21909512070570722</v>
      </c>
      <c r="F11" s="81">
        <v>3214819295</v>
      </c>
      <c r="G11" s="83">
        <v>0.21909512070570722</v>
      </c>
      <c r="H11" s="81">
        <v>14673167000</v>
      </c>
      <c r="I11" s="81">
        <v>3214819295</v>
      </c>
      <c r="J11" s="81">
        <v>0</v>
      </c>
      <c r="K11" s="83">
        <v>0</v>
      </c>
      <c r="L11" s="81">
        <v>11458347705</v>
      </c>
      <c r="M11" s="83">
        <v>0.78090487929429275</v>
      </c>
      <c r="N11" s="81">
        <v>11458347705</v>
      </c>
      <c r="O11" s="83">
        <v>0.78090487929429275</v>
      </c>
    </row>
    <row r="12" spans="1:15" ht="27.6" x14ac:dyDescent="0.3">
      <c r="A12" s="80" t="str">
        <f>+'[2]TD-EPA'!A8</f>
        <v>REMUNERACIONES NO CONSTITUTIVAS DE FACTOR SALARIAL</v>
      </c>
      <c r="B12" s="81">
        <v>12657070000</v>
      </c>
      <c r="C12" s="82">
        <v>12657070000</v>
      </c>
      <c r="D12" s="82">
        <v>1267988388</v>
      </c>
      <c r="E12" s="83">
        <v>0.10018024613911435</v>
      </c>
      <c r="F12" s="81">
        <v>1260747343</v>
      </c>
      <c r="G12" s="83">
        <v>9.9608151254595254E-2</v>
      </c>
      <c r="H12" s="81">
        <v>12657070000</v>
      </c>
      <c r="I12" s="81">
        <v>1256710409</v>
      </c>
      <c r="J12" s="81">
        <v>0</v>
      </c>
      <c r="K12" s="83">
        <v>0</v>
      </c>
      <c r="L12" s="81">
        <v>11389081612</v>
      </c>
      <c r="M12" s="83">
        <v>0.89981975386088564</v>
      </c>
      <c r="N12" s="81">
        <v>11396322657</v>
      </c>
      <c r="O12" s="83">
        <v>0.90039184874540479</v>
      </c>
    </row>
    <row r="13" spans="1:15" ht="27.6" x14ac:dyDescent="0.3">
      <c r="A13" s="80" t="str">
        <f>+'[2]TD-EPA'!A9</f>
        <v>OTROS GASTOS DE PERSONAL - DISTRIBUCIÓN PREVIO CONCEPTO DGPPN</v>
      </c>
      <c r="B13" s="81">
        <v>2989448000</v>
      </c>
      <c r="C13" s="82">
        <v>2989448000</v>
      </c>
      <c r="D13" s="82">
        <v>0</v>
      </c>
      <c r="E13" s="83">
        <v>0</v>
      </c>
      <c r="F13" s="81">
        <v>0</v>
      </c>
      <c r="G13" s="83">
        <v>0</v>
      </c>
      <c r="H13" s="81">
        <v>0</v>
      </c>
      <c r="I13" s="81">
        <v>0</v>
      </c>
      <c r="J13" s="81">
        <v>2989448000</v>
      </c>
      <c r="K13" s="83">
        <v>1</v>
      </c>
      <c r="L13" s="81">
        <v>2989448000</v>
      </c>
      <c r="M13" s="83">
        <v>1</v>
      </c>
      <c r="N13" s="81">
        <v>2989448000</v>
      </c>
      <c r="O13" s="83">
        <v>1</v>
      </c>
    </row>
    <row r="14" spans="1:15" s="76" customFormat="1" ht="15" customHeight="1" x14ac:dyDescent="0.3">
      <c r="A14" s="77" t="s">
        <v>16</v>
      </c>
      <c r="B14" s="78">
        <v>38555699677</v>
      </c>
      <c r="C14" s="78">
        <v>38555699677</v>
      </c>
      <c r="D14" s="78">
        <v>19830527530.049999</v>
      </c>
      <c r="E14" s="79">
        <v>0.51433452631336096</v>
      </c>
      <c r="F14" s="78">
        <v>3362260935.3000002</v>
      </c>
      <c r="G14" s="79">
        <v>8.7205289061469737E-2</v>
      </c>
      <c r="H14" s="78">
        <v>23699751692.130001</v>
      </c>
      <c r="I14" s="78">
        <v>3362260935.3000002</v>
      </c>
      <c r="J14" s="78">
        <v>14855947984.869999</v>
      </c>
      <c r="K14" s="79">
        <v>0.38531133164034265</v>
      </c>
      <c r="L14" s="78">
        <v>18725172146.950001</v>
      </c>
      <c r="M14" s="79">
        <v>0.48566547368663904</v>
      </c>
      <c r="N14" s="78">
        <v>35193438741.699997</v>
      </c>
      <c r="O14" s="79">
        <v>0.91279471093853015</v>
      </c>
    </row>
    <row r="15" spans="1:15" x14ac:dyDescent="0.3">
      <c r="A15" s="80" t="str">
        <f>+'[2]TD-EPA'!A11</f>
        <v>ADQUISICIÓN DE BIENES  Y SERVICIOS</v>
      </c>
      <c r="B15" s="81">
        <v>38555699677</v>
      </c>
      <c r="C15" s="82">
        <v>38555699677</v>
      </c>
      <c r="D15" s="82">
        <v>19830527530.049999</v>
      </c>
      <c r="E15" s="83">
        <v>0.51433452631336096</v>
      </c>
      <c r="F15" s="81">
        <v>3362260935.3000002</v>
      </c>
      <c r="G15" s="83">
        <v>8.7205289061469737E-2</v>
      </c>
      <c r="H15" s="81">
        <v>23699751692.130001</v>
      </c>
      <c r="I15" s="81">
        <v>3362260935.3000002</v>
      </c>
      <c r="J15" s="81">
        <v>14855947984.869999</v>
      </c>
      <c r="K15" s="83">
        <v>0.38531133164034265</v>
      </c>
      <c r="L15" s="81">
        <v>18725172146.950001</v>
      </c>
      <c r="M15" s="83">
        <v>0.48566547368663904</v>
      </c>
      <c r="N15" s="81">
        <v>35193438741.699997</v>
      </c>
      <c r="O15" s="83">
        <v>0.91279471093853015</v>
      </c>
    </row>
    <row r="16" spans="1:15" s="76" customFormat="1" ht="15.6" x14ac:dyDescent="0.3">
      <c r="A16" s="77" t="s">
        <v>17</v>
      </c>
      <c r="B16" s="78">
        <v>10470282156</v>
      </c>
      <c r="C16" s="78">
        <v>10470282156</v>
      </c>
      <c r="D16" s="78">
        <v>1178645051.7</v>
      </c>
      <c r="E16" s="79">
        <v>0.11257051473293649</v>
      </c>
      <c r="F16" s="78">
        <v>944250719.70000005</v>
      </c>
      <c r="G16" s="79">
        <v>9.0183884792340269E-2</v>
      </c>
      <c r="H16" s="78">
        <v>5692466783</v>
      </c>
      <c r="I16" s="78">
        <v>922882795.85000002</v>
      </c>
      <c r="J16" s="78">
        <v>4777815373</v>
      </c>
      <c r="K16" s="79">
        <v>0.45632154910572975</v>
      </c>
      <c r="L16" s="78">
        <v>9291637104.2999992</v>
      </c>
      <c r="M16" s="79">
        <v>0.88742948526706344</v>
      </c>
      <c r="N16" s="78">
        <v>9526031436.2999992</v>
      </c>
      <c r="O16" s="79">
        <v>0.9098161152076597</v>
      </c>
    </row>
    <row r="17" spans="1:15" x14ac:dyDescent="0.3">
      <c r="A17" s="80" t="str">
        <f>+'[2]TD-EPA'!A13</f>
        <v>MESADAS PENSIONALES (DE PENSIONES)</v>
      </c>
      <c r="B17" s="81">
        <v>460232000</v>
      </c>
      <c r="C17" s="82">
        <v>460232000</v>
      </c>
      <c r="D17" s="82">
        <v>79950713.700000003</v>
      </c>
      <c r="E17" s="83">
        <v>0.17371828490848096</v>
      </c>
      <c r="F17" s="81">
        <v>79950713.700000003</v>
      </c>
      <c r="G17" s="83">
        <v>0.17371828490848096</v>
      </c>
      <c r="H17" s="81">
        <v>460000000</v>
      </c>
      <c r="I17" s="81">
        <v>79935312.849999994</v>
      </c>
      <c r="J17" s="81">
        <v>232000</v>
      </c>
      <c r="K17" s="83">
        <v>5.0409358758191525E-4</v>
      </c>
      <c r="L17" s="81">
        <v>380281286.30000001</v>
      </c>
      <c r="M17" s="83">
        <v>0.82628171509151904</v>
      </c>
      <c r="N17" s="81">
        <v>380281286.30000001</v>
      </c>
      <c r="O17" s="83">
        <v>0.82628171509151904</v>
      </c>
    </row>
    <row r="18" spans="1:15" ht="41.4" x14ac:dyDescent="0.3">
      <c r="A18" s="80" t="str">
        <f>+'[2]TD-EPA'!A14</f>
        <v>INCAPACIDADES Y LICENCIAS DE MATERNIDAD Y PATERNIDAD (NO DE PENSIONES)</v>
      </c>
      <c r="B18" s="81">
        <v>144217000</v>
      </c>
      <c r="C18" s="82">
        <v>144217000</v>
      </c>
      <c r="D18" s="82">
        <v>14509277</v>
      </c>
      <c r="E18" s="83">
        <v>0.10060725850627873</v>
      </c>
      <c r="F18" s="81">
        <v>14509277</v>
      </c>
      <c r="G18" s="83">
        <v>0.10060725850627873</v>
      </c>
      <c r="H18" s="81">
        <v>144217000</v>
      </c>
      <c r="I18" s="81">
        <v>14509277</v>
      </c>
      <c r="J18" s="81">
        <v>0</v>
      </c>
      <c r="K18" s="83">
        <v>0</v>
      </c>
      <c r="L18" s="81">
        <v>129707723</v>
      </c>
      <c r="M18" s="83">
        <v>0.89939274149372128</v>
      </c>
      <c r="N18" s="81">
        <v>129707723</v>
      </c>
      <c r="O18" s="83">
        <v>0.89939274149372128</v>
      </c>
    </row>
    <row r="19" spans="1:15" ht="27.6" x14ac:dyDescent="0.3">
      <c r="A19" s="80" t="str">
        <f>+'[2]TD-EPA'!A15</f>
        <v>PLANES COMPLEMENTARIOS DE SALUD (NO DE PENSIONES).</v>
      </c>
      <c r="B19" s="81">
        <v>729812000</v>
      </c>
      <c r="C19" s="82">
        <v>729812000</v>
      </c>
      <c r="D19" s="82">
        <v>188475945</v>
      </c>
      <c r="E19" s="83">
        <v>0.25825273495091888</v>
      </c>
      <c r="F19" s="81">
        <v>188475945</v>
      </c>
      <c r="G19" s="83">
        <v>0.25825273495091888</v>
      </c>
      <c r="H19" s="81">
        <v>648325783</v>
      </c>
      <c r="I19" s="81">
        <v>188475945</v>
      </c>
      <c r="J19" s="81">
        <v>81486217</v>
      </c>
      <c r="K19" s="83">
        <v>0.1116537094484607</v>
      </c>
      <c r="L19" s="81">
        <v>541336055</v>
      </c>
      <c r="M19" s="83">
        <v>0.74174726504908117</v>
      </c>
      <c r="N19" s="81">
        <v>541336055</v>
      </c>
      <c r="O19" s="83">
        <v>0.74174726504908117</v>
      </c>
    </row>
    <row r="20" spans="1:15" x14ac:dyDescent="0.3">
      <c r="A20" s="80" t="str">
        <f>+'[2]TD-EPA'!A16</f>
        <v>A ORGANIZACIONES INTERNACIONALES</v>
      </c>
      <c r="B20" s="81">
        <v>347612000</v>
      </c>
      <c r="C20" s="82">
        <v>347612000</v>
      </c>
      <c r="D20" s="82">
        <v>347612000</v>
      </c>
      <c r="E20" s="83">
        <v>1</v>
      </c>
      <c r="F20" s="81">
        <v>242217728</v>
      </c>
      <c r="G20" s="83">
        <v>0.6968048513860281</v>
      </c>
      <c r="H20" s="81">
        <v>347612000</v>
      </c>
      <c r="I20" s="81">
        <v>242217728</v>
      </c>
      <c r="J20" s="81">
        <v>0</v>
      </c>
      <c r="K20" s="83">
        <v>0</v>
      </c>
      <c r="L20" s="81">
        <v>0</v>
      </c>
      <c r="M20" s="83">
        <v>0</v>
      </c>
      <c r="N20" s="81">
        <v>105394272</v>
      </c>
      <c r="O20" s="83">
        <v>0.3031951486139719</v>
      </c>
    </row>
    <row r="21" spans="1:15" ht="27.6" x14ac:dyDescent="0.3">
      <c r="A21" s="80" t="str">
        <f>+'[2]TD-EPA'!A17</f>
        <v>OTRAS TRANSFERENCIAS - DISTRIBUCIÓN PREVIO CONCEPTO DGPPN</v>
      </c>
      <c r="B21" s="81">
        <v>4696097156</v>
      </c>
      <c r="C21" s="82">
        <v>4696097156</v>
      </c>
      <c r="D21" s="82">
        <v>0</v>
      </c>
      <c r="E21" s="83">
        <v>0</v>
      </c>
      <c r="F21" s="81">
        <v>0</v>
      </c>
      <c r="G21" s="83">
        <v>0</v>
      </c>
      <c r="H21" s="81">
        <v>0</v>
      </c>
      <c r="I21" s="81">
        <v>0</v>
      </c>
      <c r="J21" s="81">
        <v>4696097156</v>
      </c>
      <c r="K21" s="83">
        <v>1</v>
      </c>
      <c r="L21" s="81">
        <v>4696097156</v>
      </c>
      <c r="M21" s="83">
        <v>1</v>
      </c>
      <c r="N21" s="81">
        <v>4696097156</v>
      </c>
      <c r="O21" s="83">
        <v>1</v>
      </c>
    </row>
    <row r="22" spans="1:15" x14ac:dyDescent="0.3">
      <c r="A22" s="80" t="str">
        <f>+'[2]TD-EPA'!A18</f>
        <v>SENTENCIAS Y CONCILIACIONES</v>
      </c>
      <c r="B22" s="81">
        <v>4092312000</v>
      </c>
      <c r="C22" s="82">
        <v>4092312000</v>
      </c>
      <c r="D22" s="82">
        <v>548097116</v>
      </c>
      <c r="E22" s="83">
        <v>0.13393336480698442</v>
      </c>
      <c r="F22" s="81">
        <v>419097056</v>
      </c>
      <c r="G22" s="83">
        <v>0.10241082693597164</v>
      </c>
      <c r="H22" s="81">
        <v>4092312000</v>
      </c>
      <c r="I22" s="81">
        <v>397744533</v>
      </c>
      <c r="J22" s="81">
        <v>0</v>
      </c>
      <c r="K22" s="83">
        <v>0</v>
      </c>
      <c r="L22" s="81">
        <v>3544214884</v>
      </c>
      <c r="M22" s="83">
        <v>0.86606663519301563</v>
      </c>
      <c r="N22" s="81">
        <v>3673214944</v>
      </c>
      <c r="O22" s="83">
        <v>0.8975891730640283</v>
      </c>
    </row>
    <row r="23" spans="1:15" ht="27.6" x14ac:dyDescent="0.3">
      <c r="A23" s="77" t="s">
        <v>18</v>
      </c>
      <c r="B23" s="78">
        <v>708130000</v>
      </c>
      <c r="C23" s="78">
        <v>708130000</v>
      </c>
      <c r="D23" s="78">
        <v>0</v>
      </c>
      <c r="E23" s="79">
        <v>0</v>
      </c>
      <c r="F23" s="78">
        <v>0</v>
      </c>
      <c r="G23" s="79">
        <v>0</v>
      </c>
      <c r="H23" s="78">
        <v>246500</v>
      </c>
      <c r="I23" s="78">
        <v>0</v>
      </c>
      <c r="J23" s="78">
        <v>707883500</v>
      </c>
      <c r="K23" s="79">
        <v>0.99965190007484506</v>
      </c>
      <c r="L23" s="78">
        <v>708130000</v>
      </c>
      <c r="M23" s="79">
        <v>1</v>
      </c>
      <c r="N23" s="78">
        <v>708130000</v>
      </c>
      <c r="O23" s="79">
        <v>1</v>
      </c>
    </row>
    <row r="24" spans="1:15" x14ac:dyDescent="0.3">
      <c r="A24" s="80" t="str">
        <f>+'[2]TD-EPA'!A20</f>
        <v>IMPUESTOS</v>
      </c>
      <c r="B24" s="81">
        <v>56167000</v>
      </c>
      <c r="C24" s="82">
        <v>56167000</v>
      </c>
      <c r="D24" s="82">
        <v>0</v>
      </c>
      <c r="E24" s="83">
        <v>0</v>
      </c>
      <c r="F24" s="81">
        <v>0</v>
      </c>
      <c r="G24" s="83">
        <v>0</v>
      </c>
      <c r="H24" s="81">
        <v>246500</v>
      </c>
      <c r="I24" s="81">
        <v>0</v>
      </c>
      <c r="J24" s="81">
        <v>55920500</v>
      </c>
      <c r="K24" s="83">
        <v>0.99561130201007708</v>
      </c>
      <c r="L24" s="81">
        <v>56167000</v>
      </c>
      <c r="M24" s="83">
        <v>1</v>
      </c>
      <c r="N24" s="81">
        <v>56167000</v>
      </c>
      <c r="O24" s="83">
        <v>1</v>
      </c>
    </row>
    <row r="25" spans="1:15" s="76" customFormat="1" ht="15.6" x14ac:dyDescent="0.3">
      <c r="A25" s="80" t="str">
        <f>+'[2]TD-EPA'!A21</f>
        <v>CUOTA DE FISCALIZACIÓN Y AUDITAJE</v>
      </c>
      <c r="B25" s="81">
        <v>651963000</v>
      </c>
      <c r="C25" s="82">
        <v>651963000</v>
      </c>
      <c r="D25" s="82">
        <v>0</v>
      </c>
      <c r="E25" s="83">
        <v>0</v>
      </c>
      <c r="F25" s="81">
        <v>0</v>
      </c>
      <c r="G25" s="83">
        <v>0</v>
      </c>
      <c r="H25" s="81">
        <v>0</v>
      </c>
      <c r="I25" s="81">
        <v>0</v>
      </c>
      <c r="J25" s="81">
        <v>651963000</v>
      </c>
      <c r="K25" s="83">
        <v>1</v>
      </c>
      <c r="L25" s="81">
        <v>651963000</v>
      </c>
      <c r="M25" s="83">
        <v>1</v>
      </c>
      <c r="N25" s="81">
        <v>651963000</v>
      </c>
      <c r="O25" s="83">
        <v>1</v>
      </c>
    </row>
    <row r="26" spans="1:15" s="76" customFormat="1" ht="15.6" x14ac:dyDescent="0.3">
      <c r="A26" s="77" t="s">
        <v>19</v>
      </c>
      <c r="B26" s="78">
        <v>23885000</v>
      </c>
      <c r="C26" s="78">
        <v>23885000</v>
      </c>
      <c r="D26" s="78">
        <v>0</v>
      </c>
      <c r="E26" s="79">
        <v>0</v>
      </c>
      <c r="F26" s="78">
        <v>0</v>
      </c>
      <c r="G26" s="79">
        <v>0</v>
      </c>
      <c r="H26" s="78">
        <v>0</v>
      </c>
      <c r="I26" s="78">
        <v>0</v>
      </c>
      <c r="J26" s="78">
        <v>23885000</v>
      </c>
      <c r="K26" s="79">
        <v>1</v>
      </c>
      <c r="L26" s="78">
        <v>23885000</v>
      </c>
      <c r="M26" s="79">
        <v>1</v>
      </c>
      <c r="N26" s="78">
        <v>23885000</v>
      </c>
      <c r="O26" s="79">
        <v>1</v>
      </c>
    </row>
    <row r="27" spans="1:15" x14ac:dyDescent="0.3">
      <c r="A27" s="80" t="str">
        <f>+'[2]TD-EPA'!A37</f>
        <v>APORTES AL FONDO DE CONTINGENCIAS</v>
      </c>
      <c r="B27" s="81">
        <v>23885000</v>
      </c>
      <c r="C27" s="82">
        <v>23885000</v>
      </c>
      <c r="D27" s="82">
        <v>0</v>
      </c>
      <c r="E27" s="83">
        <v>0</v>
      </c>
      <c r="F27" s="81">
        <v>0</v>
      </c>
      <c r="G27" s="83">
        <v>0</v>
      </c>
      <c r="H27" s="81">
        <v>0</v>
      </c>
      <c r="I27" s="81">
        <v>0</v>
      </c>
      <c r="J27" s="81">
        <v>23885000</v>
      </c>
      <c r="K27" s="83">
        <v>1</v>
      </c>
      <c r="L27" s="81">
        <v>23885000</v>
      </c>
      <c r="M27" s="83">
        <v>1</v>
      </c>
      <c r="N27" s="81">
        <v>23885000</v>
      </c>
      <c r="O27" s="83">
        <v>1</v>
      </c>
    </row>
    <row r="28" spans="1:15" x14ac:dyDescent="0.3">
      <c r="A28" s="73" t="s">
        <v>38</v>
      </c>
      <c r="B28" s="74">
        <v>143447151920</v>
      </c>
      <c r="C28" s="74">
        <v>143447151920</v>
      </c>
      <c r="D28" s="74">
        <v>107129288075</v>
      </c>
      <c r="E28" s="75">
        <v>0.74682060006841855</v>
      </c>
      <c r="F28" s="74">
        <v>18648181281.25</v>
      </c>
      <c r="G28" s="75">
        <v>0.13000035923787479</v>
      </c>
      <c r="H28" s="74">
        <v>111968876630</v>
      </c>
      <c r="I28" s="74">
        <v>18648181281.25</v>
      </c>
      <c r="J28" s="74">
        <v>31478275290</v>
      </c>
      <c r="K28" s="75">
        <v>0.21944161922123995</v>
      </c>
      <c r="L28" s="74">
        <v>36317863845</v>
      </c>
      <c r="M28" s="75">
        <v>0.25317939993158145</v>
      </c>
      <c r="N28" s="74">
        <v>124798970638.75</v>
      </c>
      <c r="O28" s="75">
        <v>0.86999964076212521</v>
      </c>
    </row>
    <row r="29" spans="1:15" ht="55.2" x14ac:dyDescent="0.3">
      <c r="A29" s="80" t="str">
        <f>+'[2]TD-EPA'!A24</f>
        <v>INCREMENTO DE LA COBERTURA DE LOS SERVICIOS DE LA RED NACIONAL DE PROTECCIÓN AL CONSUMIDOR EN EL TERRITORIO  NACIONAL</v>
      </c>
      <c r="B29" s="81">
        <v>31670516167</v>
      </c>
      <c r="C29" s="82">
        <v>31670516167</v>
      </c>
      <c r="D29" s="82">
        <v>26126567327</v>
      </c>
      <c r="E29" s="83">
        <v>0.82494921109695474</v>
      </c>
      <c r="F29" s="81">
        <v>3871483821.6100001</v>
      </c>
      <c r="G29" s="83">
        <v>0.12224252365182489</v>
      </c>
      <c r="H29" s="81">
        <v>27879125713</v>
      </c>
      <c r="I29" s="81">
        <v>3871483821.6100001</v>
      </c>
      <c r="J29" s="81">
        <v>3791390454</v>
      </c>
      <c r="K29" s="83">
        <v>0.11971356683951201</v>
      </c>
      <c r="L29" s="81">
        <v>5543948840</v>
      </c>
      <c r="M29" s="83">
        <v>0.17505078890304529</v>
      </c>
      <c r="N29" s="81">
        <v>27799032345.389999</v>
      </c>
      <c r="O29" s="83">
        <v>0.87775747634817514</v>
      </c>
    </row>
    <row r="30" spans="1:15" ht="55.2" x14ac:dyDescent="0.3">
      <c r="A30" s="80" t="str">
        <f>+'[2]TD-EPA'!A25</f>
        <v>FORTALECIMIENTO DE LA FUNCIÓN JURISDICCIONAL DE LA SUPERINTENDENCIA DE INDUSTRIA Y COMERCIO A NIVEL  NACIONAL</v>
      </c>
      <c r="B30" s="81">
        <v>2407734381</v>
      </c>
      <c r="C30" s="82">
        <v>2407734381</v>
      </c>
      <c r="D30" s="82">
        <v>2347077182</v>
      </c>
      <c r="E30" s="83">
        <v>0.97480735438316612</v>
      </c>
      <c r="F30" s="81">
        <v>326064758</v>
      </c>
      <c r="G30" s="83">
        <v>0.13542389084653769</v>
      </c>
      <c r="H30" s="81">
        <v>2382735658</v>
      </c>
      <c r="I30" s="81">
        <v>326064758</v>
      </c>
      <c r="J30" s="81">
        <v>24998723</v>
      </c>
      <c r="K30" s="83">
        <v>1.0382674765651403E-2</v>
      </c>
      <c r="L30" s="81">
        <v>60657199</v>
      </c>
      <c r="M30" s="83">
        <v>2.5192645616833927E-2</v>
      </c>
      <c r="N30" s="81">
        <v>2081669623</v>
      </c>
      <c r="O30" s="83">
        <v>0.86457610915346228</v>
      </c>
    </row>
    <row r="31" spans="1:15" ht="27.6" x14ac:dyDescent="0.3">
      <c r="A31" s="80" t="str">
        <f>+'[2]TD-EPA'!A26</f>
        <v>FORTALECIMIENTO DE LA PROTECCIÓN DE DATOS PERSONALES A NIVEL  NACIONAL</v>
      </c>
      <c r="B31" s="81">
        <v>6486410011</v>
      </c>
      <c r="C31" s="82">
        <v>6486410011</v>
      </c>
      <c r="D31" s="82">
        <v>6450291999</v>
      </c>
      <c r="E31" s="83">
        <v>0.99443174083372021</v>
      </c>
      <c r="F31" s="81">
        <v>906193279</v>
      </c>
      <c r="G31" s="83">
        <v>0.13970644431407037</v>
      </c>
      <c r="H31" s="81">
        <v>6486201861</v>
      </c>
      <c r="I31" s="81">
        <v>906193279</v>
      </c>
      <c r="J31" s="81">
        <v>208150</v>
      </c>
      <c r="K31" s="83">
        <v>3.2090170008835107E-5</v>
      </c>
      <c r="L31" s="81">
        <v>36118012</v>
      </c>
      <c r="M31" s="83">
        <v>5.5682591662798292E-3</v>
      </c>
      <c r="N31" s="81">
        <v>5580216732</v>
      </c>
      <c r="O31" s="83">
        <v>0.86029355568592969</v>
      </c>
    </row>
    <row r="32" spans="1:15" ht="55.2" x14ac:dyDescent="0.3">
      <c r="A32" s="80" t="str">
        <f>+'[2]TD-EPA'!A27</f>
        <v>FORTALECIMIENTO DEL RÉGIMEN DE PROTECCIÓN DE LA LIBRE COMPETENCIA ECONÓMICA EN LOS MERCADOS A NIVEL  NACIONAL</v>
      </c>
      <c r="B32" s="81">
        <v>9232373327</v>
      </c>
      <c r="C32" s="82">
        <v>9232373327</v>
      </c>
      <c r="D32" s="82">
        <v>9013970890</v>
      </c>
      <c r="E32" s="83">
        <v>0.97634384688915432</v>
      </c>
      <c r="F32" s="81">
        <v>1248845272.99</v>
      </c>
      <c r="G32" s="83">
        <v>0.13526806474969574</v>
      </c>
      <c r="H32" s="81">
        <v>9232373327</v>
      </c>
      <c r="I32" s="81">
        <v>1248845272.99</v>
      </c>
      <c r="J32" s="81">
        <v>0</v>
      </c>
      <c r="K32" s="83">
        <v>0</v>
      </c>
      <c r="L32" s="81">
        <v>218402437</v>
      </c>
      <c r="M32" s="83">
        <v>2.365615311084571E-2</v>
      </c>
      <c r="N32" s="81">
        <v>7983528054.0100002</v>
      </c>
      <c r="O32" s="83">
        <v>0.86473193525030423</v>
      </c>
    </row>
    <row r="33" spans="1:15" ht="55.2" x14ac:dyDescent="0.3">
      <c r="A33" s="80" t="str">
        <f>+'[2]TD-EPA'!A28</f>
        <v>FORTALECIMIENTO DE LA ATENCIÓN Y PROMOCIÓN DE TRÁMITES Y SERVICIOS EN EL MARCO DEL SISTEMA DE PROPIEDAD INDUSTRIAL A NIVEL  NACIONAL</v>
      </c>
      <c r="B33" s="81">
        <v>8854608251</v>
      </c>
      <c r="C33" s="82">
        <v>8854608251</v>
      </c>
      <c r="D33" s="82">
        <v>8091144707</v>
      </c>
      <c r="E33" s="83">
        <v>0.9137778293112202</v>
      </c>
      <c r="F33" s="81">
        <v>1082744750</v>
      </c>
      <c r="G33" s="83">
        <v>0.12228036738697272</v>
      </c>
      <c r="H33" s="81">
        <v>8779713801</v>
      </c>
      <c r="I33" s="81">
        <v>1082744750</v>
      </c>
      <c r="J33" s="81">
        <v>74894450</v>
      </c>
      <c r="K33" s="83">
        <v>8.4582454555843008E-3</v>
      </c>
      <c r="L33" s="81">
        <v>763463544</v>
      </c>
      <c r="M33" s="83">
        <v>8.6222170688779798E-2</v>
      </c>
      <c r="N33" s="81">
        <v>7771863501</v>
      </c>
      <c r="O33" s="83">
        <v>0.87771963261302732</v>
      </c>
    </row>
    <row r="34" spans="1:15" ht="55.2" x14ac:dyDescent="0.3">
      <c r="A34" s="80" t="str">
        <f>+'[2]TD-EPA'!A29</f>
        <v>MEJORAMIENTO EN LA EJECUCIÓN DE LAS FUNCIONES ASIGNADAS EN MATERIA DE PROTECCIÓN AL CONSUMIDOR A NIVEL  NACIONAL</v>
      </c>
      <c r="B34" s="81">
        <v>7315802173</v>
      </c>
      <c r="C34" s="82">
        <v>7315802173</v>
      </c>
      <c r="D34" s="82">
        <v>6968487152</v>
      </c>
      <c r="E34" s="83">
        <v>0.95252536730943671</v>
      </c>
      <c r="F34" s="81">
        <v>946825811.00999999</v>
      </c>
      <c r="G34" s="83">
        <v>0.12942200849886212</v>
      </c>
      <c r="H34" s="81">
        <v>7221521788</v>
      </c>
      <c r="I34" s="81">
        <v>946825811.00999999</v>
      </c>
      <c r="J34" s="81">
        <v>94280385</v>
      </c>
      <c r="K34" s="83">
        <v>1.2887224499858001E-2</v>
      </c>
      <c r="L34" s="81">
        <v>347315021</v>
      </c>
      <c r="M34" s="83">
        <v>4.7474632690563325E-2</v>
      </c>
      <c r="N34" s="81">
        <v>6368976361.9899998</v>
      </c>
      <c r="O34" s="83">
        <v>0.87057799150113779</v>
      </c>
    </row>
    <row r="35" spans="1:15" ht="96.6" x14ac:dyDescent="0.3">
      <c r="A35" s="80" t="str">
        <f>+'[2]TD-EPA'!A30</f>
        <v>FORTALECIMIENTO DE LA FUNCIÓN DE INSPECCIÓN, CONTROL Y VIGILANCIA DE LA SUPERINTENDENCIA DE INDUSTRIA Y COMERCIO EN EL MARCO DEL SUBSISTEMA NACIONAL DE CALIDAD, EL RÉGIMEN DE CONTROL DE PRECIOS Y EL SECTOR VALUATORIO A NIVEL  NACIONAL</v>
      </c>
      <c r="B35" s="81">
        <v>6167192184</v>
      </c>
      <c r="C35" s="82">
        <v>6167192184</v>
      </c>
      <c r="D35" s="82">
        <v>5658916881</v>
      </c>
      <c r="E35" s="83">
        <v>0.91758400130311235</v>
      </c>
      <c r="F35" s="81">
        <v>833515550.10000002</v>
      </c>
      <c r="G35" s="83">
        <v>0.13515316617867865</v>
      </c>
      <c r="H35" s="81">
        <v>6121462533</v>
      </c>
      <c r="I35" s="81">
        <v>833515550.10000002</v>
      </c>
      <c r="J35" s="81">
        <v>45729651</v>
      </c>
      <c r="K35" s="83">
        <v>7.4149871830879203E-3</v>
      </c>
      <c r="L35" s="81">
        <v>508275303</v>
      </c>
      <c r="M35" s="83">
        <v>8.2415998696887705E-2</v>
      </c>
      <c r="N35" s="81">
        <v>5333676633.8999996</v>
      </c>
      <c r="O35" s="83">
        <v>0.86484683382132133</v>
      </c>
    </row>
    <row r="36" spans="1:15" ht="55.2" x14ac:dyDescent="0.3">
      <c r="A36" s="80" t="str">
        <f>+'[2]TD-EPA'!A32</f>
        <v>FORTALECIMIENTO DEL SISTEMA DE ATENCIÓN AL CIUDADANO DE LA SUPERINTENDENCIA DE INDUSTRIA Y COMERCIO A NIVEL  NACIONAL</v>
      </c>
      <c r="B36" s="81">
        <v>30499635895</v>
      </c>
      <c r="C36" s="82">
        <v>30499635895</v>
      </c>
      <c r="D36" s="82">
        <v>16895782342.93</v>
      </c>
      <c r="E36" s="83">
        <v>0.55396668999907095</v>
      </c>
      <c r="F36" s="81">
        <v>3597198517.6599998</v>
      </c>
      <c r="G36" s="83">
        <v>0.11794234298546862</v>
      </c>
      <c r="H36" s="81">
        <v>17974740899.93</v>
      </c>
      <c r="I36" s="81">
        <v>3597198517.6599998</v>
      </c>
      <c r="J36" s="81">
        <v>12524894995.07</v>
      </c>
      <c r="K36" s="83">
        <v>0.41065719729209244</v>
      </c>
      <c r="L36" s="81">
        <v>13603853552.07</v>
      </c>
      <c r="M36" s="83">
        <v>0.44603331000092911</v>
      </c>
      <c r="N36" s="81">
        <v>26902437377.34</v>
      </c>
      <c r="O36" s="83">
        <v>0.88205765701453143</v>
      </c>
    </row>
    <row r="37" spans="1:15" ht="69" x14ac:dyDescent="0.3">
      <c r="A37" s="80" t="str">
        <f>+'[2]TD-EPA'!A33</f>
        <v>MEJORAMIENTO DE LOS SISTEMAS DE INFORMACIÓN Y SERVICIOS TECNOLÓGICOS DE LA SUPERINTENDENCIA DE INDUSTRIA Y COMERCIO EN EL TERRITORIO  NACIONAL</v>
      </c>
      <c r="B37" s="81">
        <v>37420081699</v>
      </c>
      <c r="C37" s="82">
        <v>37420081699</v>
      </c>
      <c r="D37" s="82">
        <v>22346295225.07</v>
      </c>
      <c r="E37" s="83">
        <v>0.59717387591024884</v>
      </c>
      <c r="F37" s="81">
        <v>5405448594.8800001</v>
      </c>
      <c r="G37" s="83">
        <v>0.14445314786751129</v>
      </c>
      <c r="H37" s="81">
        <v>22648795353.07</v>
      </c>
      <c r="I37" s="81">
        <v>5405448594.8800001</v>
      </c>
      <c r="J37" s="81">
        <v>14771286345.93</v>
      </c>
      <c r="K37" s="83">
        <v>0.39474222597233782</v>
      </c>
      <c r="L37" s="81">
        <v>15073786473.93</v>
      </c>
      <c r="M37" s="83">
        <v>0.40282612408975116</v>
      </c>
      <c r="N37" s="81">
        <v>32014633104.119999</v>
      </c>
      <c r="O37" s="83">
        <v>0.85554685213248871</v>
      </c>
    </row>
    <row r="38" spans="1:15" ht="55.2" x14ac:dyDescent="0.3">
      <c r="A38" s="80" t="str">
        <f>+'[2]TD-EPA'!A34</f>
        <v>MEJORAMIENTO EN LA CALIDAD DE LA GESTIÓN ESTRATÉGICA DE LA SUPERINTENDENCIA DE INDUSTRIA Y COMERCIO A NIVEL  NACIONAL</v>
      </c>
      <c r="B38" s="81">
        <v>3392797832</v>
      </c>
      <c r="C38" s="82">
        <v>3392797832</v>
      </c>
      <c r="D38" s="82">
        <v>3230754369</v>
      </c>
      <c r="E38" s="83">
        <v>0.95223898651677752</v>
      </c>
      <c r="F38" s="81">
        <v>429860926</v>
      </c>
      <c r="G38" s="83">
        <v>0.12669806669459108</v>
      </c>
      <c r="H38" s="81">
        <v>3242205696</v>
      </c>
      <c r="I38" s="81">
        <v>429860926</v>
      </c>
      <c r="J38" s="81">
        <v>150592136</v>
      </c>
      <c r="K38" s="83">
        <v>4.4385826523364744E-2</v>
      </c>
      <c r="L38" s="81">
        <v>162043463</v>
      </c>
      <c r="M38" s="83">
        <v>4.7761013483222481E-2</v>
      </c>
      <c r="N38" s="81">
        <v>2962936906</v>
      </c>
      <c r="O38" s="83">
        <v>0.87330193330540895</v>
      </c>
    </row>
    <row r="39" spans="1:15" s="86" customFormat="1" x14ac:dyDescent="0.3">
      <c r="A39" s="84" t="s">
        <v>21</v>
      </c>
      <c r="B39" s="85">
        <v>261019632753</v>
      </c>
      <c r="C39" s="85">
        <v>261019632753</v>
      </c>
      <c r="D39" s="85">
        <v>141190315734.75</v>
      </c>
      <c r="E39" s="75">
        <v>0.54091837554747013</v>
      </c>
      <c r="F39" s="85">
        <v>35994705808.25</v>
      </c>
      <c r="G39" s="75">
        <v>0.13790037718086667</v>
      </c>
      <c r="H39" s="85">
        <v>206186377605.13</v>
      </c>
      <c r="I39" s="85">
        <v>35965731279.399994</v>
      </c>
      <c r="J39" s="85">
        <v>54833255147.869995</v>
      </c>
      <c r="K39" s="75">
        <v>0.21007329820189463</v>
      </c>
      <c r="L39" s="85">
        <v>119829317018.25</v>
      </c>
      <c r="M39" s="75">
        <v>0.45908162445252981</v>
      </c>
      <c r="N39" s="85">
        <v>225024926944.75</v>
      </c>
      <c r="O39" s="75">
        <v>0.86209962281913333</v>
      </c>
    </row>
    <row r="40" spans="1:15" x14ac:dyDescent="0.3">
      <c r="A40" s="86"/>
      <c r="B40" s="87">
        <f>B39-[3]REP_EPG034_EjecucionPresupuesta!P32</f>
        <v>120524749753</v>
      </c>
      <c r="C40" s="88">
        <f>C39-[3]REP_EPG034_EjecucionPresupuesta!S32</f>
        <v>120524749753</v>
      </c>
      <c r="D40" s="88">
        <f>D39-[3]REP_EPG034_EjecucionPresupuesta!W32</f>
        <v>88506600540.199997</v>
      </c>
      <c r="E40" s="89">
        <f>D39/C39</f>
        <v>0.54091837554747013</v>
      </c>
      <c r="F40" s="87">
        <f>F39-[3]REP_EPG034_EjecucionPresupuesta!X32</f>
        <v>31073455569.049999</v>
      </c>
      <c r="G40" s="89">
        <f>F39/C39</f>
        <v>0.13790037718086667</v>
      </c>
      <c r="H40" s="87">
        <f>H39-[3]REP_EPG034_EjecucionPresupuesta!U32</f>
        <v>97174824171.050003</v>
      </c>
      <c r="I40" s="87">
        <f>I39-[3]REP_EPG034_EjecucionPresupuesta!Z32</f>
        <v>31693358237.939995</v>
      </c>
      <c r="J40" s="87">
        <f>C39-(H39+J39)</f>
        <v>0</v>
      </c>
      <c r="K40" s="89">
        <f>J39/C39</f>
        <v>0.21007329820189463</v>
      </c>
      <c r="L40" s="87">
        <f>C39-(D39+L39)</f>
        <v>0</v>
      </c>
      <c r="M40" s="90">
        <f>L39/C39</f>
        <v>0.45908162445252981</v>
      </c>
      <c r="N40" s="87">
        <f>C39-(F39+N39)</f>
        <v>0</v>
      </c>
      <c r="O40" s="89">
        <f>N39/C39</f>
        <v>0.86209962281913333</v>
      </c>
    </row>
    <row r="41" spans="1:15" x14ac:dyDescent="0.3">
      <c r="C41" s="91"/>
      <c r="F41" s="92"/>
    </row>
    <row r="43" spans="1:15" x14ac:dyDescent="0.3">
      <c r="C43" s="91"/>
    </row>
  </sheetData>
  <sheetProtection password="C11E"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6"/>
  <sheetViews>
    <sheetView zoomScale="120" zoomScaleNormal="120" workbookViewId="0">
      <selection activeCell="C29" sqref="C29"/>
    </sheetView>
  </sheetViews>
  <sheetFormatPr baseColWidth="10" defaultColWidth="11.44140625" defaultRowHeight="14.4" x14ac:dyDescent="0.3"/>
  <cols>
    <col min="1" max="1" width="11.44140625" style="1"/>
    <col min="2" max="2" width="24.88671875" style="6" bestFit="1" customWidth="1"/>
    <col min="3" max="9" width="20.109375" style="6" customWidth="1"/>
    <col min="10" max="10" width="18" style="1" bestFit="1" customWidth="1"/>
    <col min="11" max="11" width="17.5546875" style="1" bestFit="1" customWidth="1"/>
    <col min="12" max="12" width="17.88671875" style="1" bestFit="1" customWidth="1"/>
    <col min="13" max="13" width="11.44140625" style="1"/>
    <col min="14" max="16384" width="11.44140625" style="6"/>
  </cols>
  <sheetData>
    <row r="1" spans="1:13" s="1" customFormat="1" ht="21" x14ac:dyDescent="0.3">
      <c r="B1" s="2"/>
      <c r="D1" s="3" t="s">
        <v>0</v>
      </c>
    </row>
    <row r="2" spans="1:13" s="1" customFormat="1" ht="15" x14ac:dyDescent="0.3">
      <c r="B2" s="2"/>
      <c r="D2" s="2"/>
    </row>
    <row r="3" spans="1:13" s="1" customFormat="1" ht="15" x14ac:dyDescent="0.3">
      <c r="B3" s="2"/>
      <c r="D3" s="4" t="s">
        <v>1</v>
      </c>
    </row>
    <row r="4" spans="1:13" s="1" customFormat="1" ht="15" x14ac:dyDescent="0.3">
      <c r="B4" s="2"/>
      <c r="D4" s="5" t="s">
        <v>2</v>
      </c>
    </row>
    <row r="5" spans="1:13" s="1" customFormat="1" x14ac:dyDescent="0.3">
      <c r="B5" s="6"/>
      <c r="D5" s="4" t="s">
        <v>3</v>
      </c>
    </row>
    <row r="6" spans="1:13" s="1" customFormat="1" ht="15" x14ac:dyDescent="0.3">
      <c r="B6" s="2"/>
      <c r="D6" s="7"/>
    </row>
    <row r="7" spans="1:13" s="1" customFormat="1" x14ac:dyDescent="0.3"/>
    <row r="8" spans="1:13" x14ac:dyDescent="0.3">
      <c r="B8" s="98" t="s">
        <v>4</v>
      </c>
      <c r="C8" s="98"/>
      <c r="D8" s="98"/>
      <c r="E8" s="98"/>
      <c r="F8" s="98"/>
      <c r="G8" s="98"/>
      <c r="H8" s="98"/>
      <c r="I8" s="98"/>
    </row>
    <row r="9" spans="1:13" ht="15.75" customHeight="1" thickBot="1" x14ac:dyDescent="0.35">
      <c r="B9" s="98"/>
      <c r="C9" s="98"/>
      <c r="D9" s="98"/>
      <c r="E9" s="98"/>
      <c r="F9" s="98"/>
      <c r="G9" s="98"/>
      <c r="H9" s="98"/>
      <c r="I9" s="98"/>
      <c r="J9" s="8"/>
    </row>
    <row r="10" spans="1:13" s="11" customFormat="1" thickBot="1" x14ac:dyDescent="0.3">
      <c r="A10" s="9"/>
      <c r="B10" s="9"/>
      <c r="C10" s="9"/>
      <c r="D10" s="9"/>
      <c r="E10" s="99" t="s">
        <v>5</v>
      </c>
      <c r="F10" s="100"/>
      <c r="G10" s="101" t="s">
        <v>6</v>
      </c>
      <c r="H10" s="102"/>
      <c r="I10" s="103" t="s">
        <v>7</v>
      </c>
      <c r="J10" s="10"/>
      <c r="K10" s="9"/>
      <c r="L10" s="9"/>
      <c r="M10" s="9"/>
    </row>
    <row r="11" spans="1:13" s="11" customFormat="1" thickBot="1" x14ac:dyDescent="0.3">
      <c r="A11" s="9"/>
      <c r="B11" s="12" t="s">
        <v>8</v>
      </c>
      <c r="C11" s="12" t="s">
        <v>9</v>
      </c>
      <c r="D11" s="12" t="s">
        <v>10</v>
      </c>
      <c r="E11" s="13" t="s">
        <v>11</v>
      </c>
      <c r="F11" s="13" t="s">
        <v>12</v>
      </c>
      <c r="G11" s="14" t="s">
        <v>11</v>
      </c>
      <c r="H11" s="15" t="s">
        <v>12</v>
      </c>
      <c r="I11" s="104"/>
      <c r="J11" s="16" t="s">
        <v>13</v>
      </c>
      <c r="K11" s="9"/>
      <c r="L11" s="9"/>
      <c r="M11" s="9"/>
    </row>
    <row r="12" spans="1:13" s="11" customFormat="1" ht="13.8" x14ac:dyDescent="0.25">
      <c r="A12" s="9"/>
      <c r="B12" s="17" t="s">
        <v>14</v>
      </c>
      <c r="C12" s="18">
        <v>117572480833</v>
      </c>
      <c r="D12" s="18">
        <v>117572480833</v>
      </c>
      <c r="E12" s="18">
        <v>34061027659.75</v>
      </c>
      <c r="F12" s="19">
        <v>0.28970238119012132</v>
      </c>
      <c r="G12" s="105">
        <v>36215795235.479813</v>
      </c>
      <c r="H12" s="108">
        <v>0.30802952339604661</v>
      </c>
      <c r="I12" s="108">
        <v>0.94050199473132545</v>
      </c>
      <c r="J12" s="95">
        <v>2154767575.7298126</v>
      </c>
      <c r="K12" s="9"/>
      <c r="L12" s="9"/>
      <c r="M12" s="9"/>
    </row>
    <row r="13" spans="1:13" s="11" customFormat="1" ht="13.8" x14ac:dyDescent="0.25">
      <c r="A13" s="9"/>
      <c r="B13" s="20" t="s">
        <v>15</v>
      </c>
      <c r="C13" s="21">
        <v>67814484000</v>
      </c>
      <c r="D13" s="21">
        <v>67814484000</v>
      </c>
      <c r="E13" s="21">
        <v>13051855078</v>
      </c>
      <c r="F13" s="22">
        <v>0.19246412135201088</v>
      </c>
      <c r="G13" s="106"/>
      <c r="H13" s="109"/>
      <c r="I13" s="109"/>
      <c r="J13" s="96"/>
      <c r="K13" s="23"/>
      <c r="L13" s="9"/>
      <c r="M13" s="9"/>
    </row>
    <row r="14" spans="1:13" s="11" customFormat="1" ht="13.8" x14ac:dyDescent="0.25">
      <c r="A14" s="9"/>
      <c r="B14" s="20" t="s">
        <v>16</v>
      </c>
      <c r="C14" s="21">
        <v>38555699677</v>
      </c>
      <c r="D14" s="21">
        <v>38555699677</v>
      </c>
      <c r="E14" s="21">
        <v>19830527530.049999</v>
      </c>
      <c r="F14" s="22">
        <v>0.51433452631336096</v>
      </c>
      <c r="G14" s="106"/>
      <c r="H14" s="109"/>
      <c r="I14" s="109"/>
      <c r="J14" s="96"/>
      <c r="K14" s="23"/>
      <c r="L14" s="9"/>
      <c r="M14" s="9"/>
    </row>
    <row r="15" spans="1:13" s="11" customFormat="1" ht="13.8" x14ac:dyDescent="0.25">
      <c r="A15" s="9"/>
      <c r="B15" s="20" t="s">
        <v>17</v>
      </c>
      <c r="C15" s="21">
        <v>10470282156</v>
      </c>
      <c r="D15" s="21">
        <v>10470282156</v>
      </c>
      <c r="E15" s="21">
        <v>1178645051.7</v>
      </c>
      <c r="F15" s="22">
        <v>0.11257051473293649</v>
      </c>
      <c r="G15" s="106"/>
      <c r="H15" s="109"/>
      <c r="I15" s="109"/>
      <c r="J15" s="96"/>
      <c r="K15" s="9"/>
      <c r="L15" s="9"/>
      <c r="M15" s="9"/>
    </row>
    <row r="16" spans="1:13" s="11" customFormat="1" ht="35.25" customHeight="1" x14ac:dyDescent="0.25">
      <c r="A16" s="9"/>
      <c r="B16" s="24" t="s">
        <v>18</v>
      </c>
      <c r="C16" s="25">
        <v>708130000</v>
      </c>
      <c r="D16" s="25">
        <v>708130000</v>
      </c>
      <c r="E16" s="25">
        <v>0</v>
      </c>
      <c r="F16" s="26">
        <v>0</v>
      </c>
      <c r="G16" s="106"/>
      <c r="H16" s="109"/>
      <c r="I16" s="109"/>
      <c r="J16" s="96"/>
      <c r="K16" s="9"/>
      <c r="L16" s="9"/>
      <c r="M16" s="9"/>
    </row>
    <row r="17" spans="1:13" s="11" customFormat="1" ht="28.2" thickBot="1" x14ac:dyDescent="0.3">
      <c r="A17" s="9"/>
      <c r="B17" s="27" t="s">
        <v>19</v>
      </c>
      <c r="C17" s="28">
        <v>23885000</v>
      </c>
      <c r="D17" s="28">
        <v>23885000</v>
      </c>
      <c r="E17" s="28">
        <v>0</v>
      </c>
      <c r="F17" s="29">
        <v>0</v>
      </c>
      <c r="G17" s="107"/>
      <c r="H17" s="110"/>
      <c r="I17" s="110"/>
      <c r="J17" s="97"/>
      <c r="K17" s="9"/>
      <c r="L17" s="9"/>
      <c r="M17" s="9"/>
    </row>
    <row r="18" spans="1:13" s="11" customFormat="1" thickBot="1" x14ac:dyDescent="0.3">
      <c r="A18" s="9"/>
      <c r="B18" s="30" t="s">
        <v>20</v>
      </c>
      <c r="C18" s="31">
        <v>143447151920</v>
      </c>
      <c r="D18" s="31">
        <v>143447151920</v>
      </c>
      <c r="E18" s="31">
        <v>107129288075</v>
      </c>
      <c r="F18" s="32">
        <v>0.74682060006841855</v>
      </c>
      <c r="G18" s="33">
        <v>108002923539</v>
      </c>
      <c r="H18" s="34">
        <v>0.75291089501193353</v>
      </c>
      <c r="I18" s="35">
        <v>0.99191100170835167</v>
      </c>
      <c r="J18" s="36">
        <v>873635464</v>
      </c>
      <c r="K18" s="37"/>
      <c r="L18" s="9"/>
      <c r="M18" s="9"/>
    </row>
    <row r="19" spans="1:13" s="11" customFormat="1" thickBot="1" x14ac:dyDescent="0.3">
      <c r="A19" s="9"/>
      <c r="B19" s="38" t="s">
        <v>21</v>
      </c>
      <c r="C19" s="39">
        <v>261019632753</v>
      </c>
      <c r="D19" s="39">
        <v>261019632753</v>
      </c>
      <c r="E19" s="40">
        <v>141190315734.75</v>
      </c>
      <c r="F19" s="41">
        <v>0.54091837554747013</v>
      </c>
      <c r="G19" s="42">
        <v>144218718774.4798</v>
      </c>
      <c r="H19" s="43">
        <v>0.55252057959545275</v>
      </c>
      <c r="I19" s="44">
        <v>0.97900131782154143</v>
      </c>
      <c r="J19" s="45">
        <v>3028403039.7297974</v>
      </c>
      <c r="K19" s="23"/>
      <c r="L19" s="9"/>
      <c r="M19" s="9"/>
    </row>
    <row r="20" spans="1:13" s="1" customFormat="1" x14ac:dyDescent="0.3">
      <c r="G20" s="46"/>
      <c r="I20" s="47"/>
    </row>
    <row r="21" spans="1:13" ht="15" customHeight="1" x14ac:dyDescent="0.3">
      <c r="B21" s="98" t="s">
        <v>22</v>
      </c>
      <c r="C21" s="98"/>
      <c r="D21" s="98"/>
      <c r="E21" s="98"/>
      <c r="F21" s="98"/>
      <c r="G21" s="98"/>
      <c r="H21" s="98"/>
      <c r="I21" s="98"/>
      <c r="K21" s="48"/>
    </row>
    <row r="22" spans="1:13" ht="15.75" customHeight="1" thickBot="1" x14ac:dyDescent="0.35">
      <c r="B22" s="98"/>
      <c r="C22" s="98"/>
      <c r="D22" s="98"/>
      <c r="E22" s="98"/>
      <c r="F22" s="98"/>
      <c r="G22" s="98"/>
      <c r="H22" s="98"/>
      <c r="I22" s="98"/>
      <c r="K22" s="47"/>
      <c r="L22" s="48"/>
    </row>
    <row r="23" spans="1:13" ht="15" thickBot="1" x14ac:dyDescent="0.35">
      <c r="B23" s="9"/>
      <c r="C23" s="9"/>
      <c r="D23" s="9"/>
      <c r="E23" s="99" t="s">
        <v>5</v>
      </c>
      <c r="F23" s="100"/>
      <c r="G23" s="101" t="s">
        <v>6</v>
      </c>
      <c r="H23" s="102"/>
      <c r="I23" s="103" t="s">
        <v>7</v>
      </c>
      <c r="L23" s="48"/>
    </row>
    <row r="24" spans="1:13" ht="15" thickBot="1" x14ac:dyDescent="0.35">
      <c r="B24" s="12" t="s">
        <v>8</v>
      </c>
      <c r="C24" s="12" t="s">
        <v>9</v>
      </c>
      <c r="D24" s="12" t="s">
        <v>10</v>
      </c>
      <c r="E24" s="13" t="s">
        <v>11</v>
      </c>
      <c r="F24" s="13" t="s">
        <v>12</v>
      </c>
      <c r="G24" s="49" t="s">
        <v>11</v>
      </c>
      <c r="H24" s="15" t="s">
        <v>12</v>
      </c>
      <c r="I24" s="104"/>
      <c r="J24" s="16" t="s">
        <v>13</v>
      </c>
      <c r="L24" s="48"/>
    </row>
    <row r="25" spans="1:13" x14ac:dyDescent="0.3">
      <c r="B25" s="17" t="s">
        <v>14</v>
      </c>
      <c r="C25" s="18">
        <v>117572480833</v>
      </c>
      <c r="D25" s="18">
        <v>117572480833</v>
      </c>
      <c r="E25" s="18">
        <v>17346524527</v>
      </c>
      <c r="F25" s="19">
        <v>0.14753898534844229</v>
      </c>
      <c r="G25" s="105">
        <v>18453325655.149361</v>
      </c>
      <c r="H25" s="108">
        <v>0.1569527624526395</v>
      </c>
      <c r="I25" s="108">
        <v>0.94002159020910625</v>
      </c>
      <c r="J25" s="95">
        <v>1106801128.1493607</v>
      </c>
      <c r="K25" s="8"/>
    </row>
    <row r="26" spans="1:13" x14ac:dyDescent="0.3">
      <c r="B26" s="20" t="s">
        <v>15</v>
      </c>
      <c r="C26" s="21">
        <v>67814484000</v>
      </c>
      <c r="D26" s="21">
        <v>67814484000</v>
      </c>
      <c r="E26" s="21">
        <v>13040012872</v>
      </c>
      <c r="F26" s="22">
        <v>0.19228949485186675</v>
      </c>
      <c r="G26" s="106"/>
      <c r="H26" s="109"/>
      <c r="I26" s="109"/>
      <c r="J26" s="96"/>
    </row>
    <row r="27" spans="1:13" x14ac:dyDescent="0.3">
      <c r="B27" s="20" t="s">
        <v>16</v>
      </c>
      <c r="C27" s="21">
        <v>38555699677</v>
      </c>
      <c r="D27" s="21">
        <v>38555699677</v>
      </c>
      <c r="E27" s="21">
        <v>3362260935.3000002</v>
      </c>
      <c r="F27" s="22">
        <v>8.7205289061469737E-2</v>
      </c>
      <c r="G27" s="106"/>
      <c r="H27" s="109"/>
      <c r="I27" s="109"/>
      <c r="J27" s="96"/>
    </row>
    <row r="28" spans="1:13" x14ac:dyDescent="0.3">
      <c r="B28" s="50" t="s">
        <v>17</v>
      </c>
      <c r="C28" s="51">
        <v>10470282156</v>
      </c>
      <c r="D28" s="51">
        <v>10470282156</v>
      </c>
      <c r="E28" s="51">
        <v>944250719.70000005</v>
      </c>
      <c r="F28" s="52">
        <v>9.0183884792340269E-2</v>
      </c>
      <c r="G28" s="106"/>
      <c r="H28" s="109"/>
      <c r="I28" s="109"/>
      <c r="J28" s="96"/>
    </row>
    <row r="29" spans="1:13" ht="36.75" customHeight="1" x14ac:dyDescent="0.3">
      <c r="B29" s="53" t="s">
        <v>18</v>
      </c>
      <c r="C29" s="25">
        <v>708130000</v>
      </c>
      <c r="D29" s="54">
        <v>708130000</v>
      </c>
      <c r="E29" s="25">
        <v>0</v>
      </c>
      <c r="F29" s="26">
        <v>0</v>
      </c>
      <c r="G29" s="106"/>
      <c r="H29" s="109"/>
      <c r="I29" s="109"/>
      <c r="J29" s="96"/>
    </row>
    <row r="30" spans="1:13" ht="28.2" thickBot="1" x14ac:dyDescent="0.35">
      <c r="B30" s="55" t="s">
        <v>19</v>
      </c>
      <c r="C30" s="28">
        <v>23885000</v>
      </c>
      <c r="D30" s="28">
        <v>23885000</v>
      </c>
      <c r="E30" s="28">
        <v>0</v>
      </c>
      <c r="F30" s="56">
        <v>0</v>
      </c>
      <c r="G30" s="107"/>
      <c r="H30" s="110"/>
      <c r="I30" s="110"/>
      <c r="J30" s="97"/>
    </row>
    <row r="31" spans="1:13" ht="15" thickBot="1" x14ac:dyDescent="0.35">
      <c r="B31" s="30" t="s">
        <v>20</v>
      </c>
      <c r="C31" s="31">
        <v>143447151920</v>
      </c>
      <c r="D31" s="31">
        <v>143447151920</v>
      </c>
      <c r="E31" s="31">
        <v>18648181281.25</v>
      </c>
      <c r="F31" s="32">
        <v>0.13000035923787479</v>
      </c>
      <c r="G31" s="31">
        <v>19397747115</v>
      </c>
      <c r="H31" s="34">
        <v>0.13522573892452086</v>
      </c>
      <c r="I31" s="44">
        <v>0.96135809847885001</v>
      </c>
      <c r="J31" s="36">
        <v>749565833.75</v>
      </c>
      <c r="K31" s="47"/>
    </row>
    <row r="32" spans="1:13" ht="15" thickBot="1" x14ac:dyDescent="0.35">
      <c r="B32" s="38" t="s">
        <v>21</v>
      </c>
      <c r="C32" s="39">
        <v>261019632753</v>
      </c>
      <c r="D32" s="39">
        <v>261019632753</v>
      </c>
      <c r="E32" s="40">
        <v>35994705808.25</v>
      </c>
      <c r="F32" s="41">
        <v>0.13790037718086667</v>
      </c>
      <c r="G32" s="57">
        <v>37851072770.149361</v>
      </c>
      <c r="H32" s="43">
        <v>0.14501235930389733</v>
      </c>
      <c r="I32" s="44">
        <v>0.95095602776776889</v>
      </c>
      <c r="J32" s="45">
        <v>1856366961.8993607</v>
      </c>
      <c r="K32" s="47"/>
    </row>
    <row r="33" spans="7:9" s="1" customFormat="1" ht="15" customHeight="1" x14ac:dyDescent="0.3">
      <c r="I33" s="58"/>
    </row>
    <row r="34" spans="7:9" s="1" customFormat="1" ht="15" customHeight="1" x14ac:dyDescent="0.3">
      <c r="G34" s="48"/>
      <c r="I34" s="8"/>
    </row>
    <row r="35" spans="7:9" s="1" customFormat="1" ht="15.75" customHeight="1" x14ac:dyDescent="0.3"/>
    <row r="36" spans="7:9" s="1" customFormat="1" x14ac:dyDescent="0.3"/>
    <row r="37" spans="7:9" s="1" customFormat="1" x14ac:dyDescent="0.3"/>
    <row r="38" spans="7:9" s="1" customFormat="1" x14ac:dyDescent="0.3"/>
    <row r="39" spans="7:9" s="1" customFormat="1" x14ac:dyDescent="0.3"/>
    <row r="40" spans="7:9" s="1" customFormat="1" x14ac:dyDescent="0.3"/>
    <row r="41" spans="7:9" s="1" customFormat="1" x14ac:dyDescent="0.3"/>
    <row r="42" spans="7:9" s="1" customFormat="1" x14ac:dyDescent="0.3"/>
    <row r="43" spans="7:9" s="1" customFormat="1" x14ac:dyDescent="0.3"/>
    <row r="44" spans="7:9" s="1" customFormat="1" x14ac:dyDescent="0.3"/>
    <row r="45" spans="7:9" s="1" customFormat="1" x14ac:dyDescent="0.3"/>
    <row r="46" spans="7:9" s="1" customFormat="1" x14ac:dyDescent="0.3"/>
    <row r="47" spans="7:9" s="1" customFormat="1" x14ac:dyDescent="0.3"/>
    <row r="48" spans="7:9"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sheetData>
  <sheetProtection password="C11E" sheet="1" objects="1" scenarios="1"/>
  <mergeCells count="16">
    <mergeCell ref="G25:G30"/>
    <mergeCell ref="H25:H30"/>
    <mergeCell ref="I25:I30"/>
    <mergeCell ref="J25:J30"/>
    <mergeCell ref="B8:I9"/>
    <mergeCell ref="E10:F10"/>
    <mergeCell ref="G10:H10"/>
    <mergeCell ref="I10:I11"/>
    <mergeCell ref="G12:G17"/>
    <mergeCell ref="H12:H17"/>
    <mergeCell ref="I12:I17"/>
    <mergeCell ref="J12:J17"/>
    <mergeCell ref="B21:I22"/>
    <mergeCell ref="E23:F23"/>
    <mergeCell ref="G23:H23"/>
    <mergeCell ref="I23:I24"/>
  </mergeCells>
  <conditionalFormatting sqref="I12 I25 I18:I19 I31:I32">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8:J19">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31:J32">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5">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Maria del Pilar Barrera Ariza</cp:lastModifiedBy>
  <dcterms:created xsi:type="dcterms:W3CDTF">2022-04-18T22:58:11Z</dcterms:created>
  <dcterms:modified xsi:type="dcterms:W3CDTF">2022-04-22T21:08:25Z</dcterms:modified>
</cp:coreProperties>
</file>