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c.lbarrero\Documents\Lorena Barrero\2021\WEB SIC\PUBLICACION\"/>
    </mc:Choice>
  </mc:AlternateContent>
  <xr:revisionPtr revIDLastSave="0" documentId="13_ncr:1_{FB5127D6-583C-4504-8190-D84AD087E057}" xr6:coauthVersionLast="46" xr6:coauthVersionMax="46" xr10:uidLastSave="{00000000-0000-0000-0000-000000000000}"/>
  <bookViews>
    <workbookView xWindow="-120" yWindow="-120" windowWidth="29040" windowHeight="15840" activeTab="1" xr2:uid="{37B71614-B2BF-4395-988B-71DB31C72425}"/>
  </bookViews>
  <sheets>
    <sheet name="EJECUCIÓN WEB" sheetId="1" r:id="rId1"/>
    <sheet name="METAS" sheetId="2" r:id="rId2"/>
  </sheets>
  <externalReferences>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 l="1"/>
  <c r="I42" i="1" l="1"/>
  <c r="B42" i="1"/>
  <c r="H42" i="1" l="1"/>
  <c r="C42" i="1" l="1"/>
  <c r="E42" i="1" l="1"/>
  <c r="D42" i="1"/>
  <c r="G42" i="1"/>
  <c r="F42" i="1"/>
  <c r="M42" i="1" l="1"/>
  <c r="L42" i="1"/>
  <c r="O42" i="1"/>
  <c r="N42" i="1"/>
  <c r="K42" i="1"/>
  <c r="J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Cesar Augusto Montaño Patarroyo</author>
  </authors>
  <commentList>
    <comment ref="G10" authorId="0" shapeId="0" xr:uid="{408A15C1-876D-4E24-8BA0-4898E0C4EFA7}">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<sst xmlns="http://schemas.openxmlformats.org/spreadsheetml/2006/main" count="94" uniqueCount="65">
  <si>
    <t>SUPERINTENDENCIA DE INDUSTRIA Y COMERCIO</t>
  </si>
  <si>
    <t>INFORME DE EJECUCIÓN PRESUPUESTAL</t>
  </si>
  <si>
    <t>SISTEMA INTEGRADO DE INFORMACIÓN FINANCIERA - SIIF NACIÓN</t>
  </si>
  <si>
    <t>CONCEPTO</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</si>
  <si>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</si>
  <si>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</si>
  <si>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</si>
  <si>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</si>
  <si>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</si>
  <si>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</si>
  <si>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</si>
  <si>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</si>
  <si>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</si>
  <si>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</si>
  <si>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</si>
  <si>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</si>
  <si>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</si>
  <si>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</si>
  <si>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Funcionamiento</t>
  </si>
  <si>
    <t>Gastos de Personal</t>
  </si>
  <si>
    <t>Gastos Generales</t>
  </si>
  <si>
    <t>Transferencias Corrientes</t>
  </si>
  <si>
    <t>Gastos de Inversión</t>
  </si>
  <si>
    <t>TOTAL</t>
  </si>
  <si>
    <t>METAS EJECUCIÓN - ACUERDO DE DESEMPEÑO MINCIT</t>
  </si>
  <si>
    <t>MARZO - 2021</t>
  </si>
  <si>
    <t>COMPROMISOS</t>
  </si>
  <si>
    <t>SIIF NACIÓN</t>
  </si>
  <si>
    <t>META MINCIT</t>
  </si>
  <si>
    <t>AVANCE META</t>
  </si>
  <si>
    <t>APROP. INICIAL</t>
  </si>
  <si>
    <t>APROP. VIGENTE</t>
  </si>
  <si>
    <t>$</t>
  </si>
  <si>
    <t>%</t>
  </si>
  <si>
    <t>POR EJECUTAR $</t>
  </si>
  <si>
    <t>Gastos por Tributos, Multas, Sanciones e Intereses de Mora</t>
  </si>
  <si>
    <t>Inversión</t>
  </si>
  <si>
    <t>OBLIGACIONES</t>
  </si>
  <si>
    <t>SALARIO</t>
  </si>
  <si>
    <t>CONTRIBUCIONES INHERENTES A LA NÓMINA</t>
  </si>
  <si>
    <t>REMUNERACIONES NO CONSTITUTIVAS DE FACTOR SALARIAL</t>
  </si>
  <si>
    <t>OTROS GASTOS DE PERSONAL - DISTRIBUCIÓN PREVIO CONCEPTO DGPPN</t>
  </si>
  <si>
    <t>ADQUISICIÓN DE ACTIVOS NO FINANCIEROS</t>
  </si>
  <si>
    <t>ADQUISICIONES DIFERENTES DE ACTIVOS</t>
  </si>
  <si>
    <t>CONVENCION DEL METRO - OFICINA INTERNACIONAL DE PESAS Y MEDIDAS - BIPM. LEY 1512 DE 2012</t>
  </si>
  <si>
    <t>PROVISIÓN PARA GASTOS INSTITUCIONALES Y/O SECTORIALES CONTINGENTES- PREVIO CONCEPTO DGPPN</t>
  </si>
  <si>
    <t>MESADAS PENSIONALES (DE PENSIONES)</t>
  </si>
  <si>
    <t>SENTENCIAS</t>
  </si>
  <si>
    <t>CONCILIACIONES</t>
  </si>
  <si>
    <t>INCAPACIDADES Y LICENCIAS DE MATERNIDAD Y PATERNIDAD (NO DE PENSIONES)</t>
  </si>
  <si>
    <t>ORGANIZACIÓN PARA LA COOPERACIÓN Y EL DESARROLLO ECONÓMICO OCDE-ARTICULO 47 LEY 1450 DE 2011 Y LEY 1950 DE 2019</t>
  </si>
  <si>
    <t>PLANES COMPLEMENTARIOS DE SALUD (NO DE PENSIONES).</t>
  </si>
  <si>
    <t>IMPUESTOS</t>
  </si>
  <si>
    <t>CUOTA DE FISCALIZACIÓN Y AUDITAJE</t>
  </si>
  <si>
    <t>INCREMENTO DE LA COBERTURA DE LOS SERVICIOS DE LA RED NACIONAL DE PROTECCIÓN AL CONSUMIDOR EN EL TERRITORIO  NACIONAL</t>
  </si>
  <si>
    <t>MEJORAMIENTO DEL CONTROL Y VIGILANCIA A LAS CÁMARAS DE COMERCIO Y COMERCIANTES A NIVEL  NACIONAL</t>
  </si>
  <si>
    <t>FORTALECIMIENTO DE LA FUNCIÓN JURISDICCIONAL DE LA SUPERINTENDENCIA DE INDUSTRIA Y COMERCIO A NIVEL  NACIONAL</t>
  </si>
  <si>
    <t>FORTALECIMIENTO DE LA PROTECCIÓN DE DATOS PERSONALES A NIVEL  NACIONAL</t>
  </si>
  <si>
    <t>FORTALECIMIENTO DEL RÉGIMEN DE PROTECCIÓN DE LA LIBRE COMPETENCIA ECONÓMICA EN LOS MERCADOS A NIVEL  NACIONAL</t>
  </si>
  <si>
    <t>FORTALECIMIENTO DE LA ATENCIÓN Y PROMOCIÓN DE TRÁMITES Y SERVICIOS EN EL MARCO DEL SISTEMA DE PROPIEDAD INDUSTRIAL A NIVEL  NACIONAL</t>
  </si>
  <si>
    <t>MEJORAMIENTO EN LA EJECUCIÓN DE LAS FUNCIONES ASIGNADAS EN MATERIA DE PROTECCIÓN AL CONSUMIDOR A NIVEL  NACIONAL</t>
  </si>
  <si>
    <t>FORTALECIMIENTO DE LA FUNCIÓN DE INSPECCIÓN, CONTROL Y VIGILANCIA DE LA SUPERINTENDENCIA DE INDUSTRIA Y COMERCIO EN EL MARCO DEL SUBSISTEMA NACIONAL DE CALIDAD, EL RÉGIMEN DE CONTROL DE PRECIOS Y EL SECTOR VALUATORIO A NIVEL  NACIONAL</t>
  </si>
  <si>
    <t>FORTALECIMIENTO DEL SISTEMA DE ATENCIÓN AL CIUDADANO DE LA SUPERINTENDENCIA DE INDUSTRIA Y COMERCIO A NIVEL  NACIONAL</t>
  </si>
  <si>
    <t>MEJORAMIENTO DE LOS SISTEMAS DE INFORMACIÓN Y SERVICIOS TECNOLÓGICOS DE LA SUPERINTENDENCIA DE INDUSTRIA Y COMERCIO EN EL TERRITORIO  NACIONAL</t>
  </si>
  <si>
    <t>MEJORAMIENTO EN LA CALIDAD DE LA GESTIÓN ESTRATÉGICA DE LA SUPERINTENDENCIA DE INDUSTRIA Y COMERCIO A NIVEL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</si>
</sst>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0.000%"/>
    <numFmt numFmtId="167" formatCode="_(* #,##0.00_);_(* \(#,##0.00\);_(* &quot;-&quot;??_);_(@_)"/>
    <numFmt numFmtId="168" formatCode="_(&quot;$&quot;\ * #,##0.00_);_(&quot;$&quot;\ * \(#,##0.00\);_(&quot;$&quot;\ * &quot;-&quot;??_);_(@_)"/>
    <numFmt numFmtId="169" formatCode="_(&quot;$&quot;\ * #,##0_);_(&quot;$&quot;\ * \(#,##0\);_(&quot;$&quot;\ * &quot;-&quot;??_);_(@_)"/>
  </numFmts>
  <fonts count="24" x14ac:knownFonts="1">
    <font>
      <sz val="11"/>
      <color theme="1"/>
      <name val="Calibri"/>
      <family val="2"/>
      <scheme val="minor"/>
    </font>
    <font>
      <sz val="11"/>
      <color theme="1"/>
      <name val="Calibri"/>
      <family val="2"/>
      <scheme val="minor"/>
    </font>
    <font>
      <sz val="11"/>
      <color rgb="FF000000"/>
      <name val="Calibri"/>
      <family val="2"/>
      <scheme val="minor"/>
    </font>
    <font>
      <sz val="12"/>
      <name val="Arial"/>
      <family val="2"/>
    </font>
    <font>
      <b/>
      <u val="double"/>
      <sz val="16"/>
      <color rgb="FF002060"/>
      <name val="Arial"/>
      <family val="2"/>
    </font>
    <font>
      <i/>
      <sz val="11"/>
      <name val="Arial"/>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
      <sz val="11"/>
      <name val="Calibri"/>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CC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106">
    <xf numFmtId="0" fontId="0" fillId="0" borderId="0" xfId="0"/>
    <xf numFmtId="0" fontId="3" fillId="2" borderId="0" xfId="1" applyFont="1" applyFill="1" applyAlignment="1">
      <alignment vertical="center"/>
    </xf>
    <xf numFmtId="0" fontId="4" fillId="2" borderId="0" xfId="1" applyFont="1" applyFill="1" applyAlignment="1">
      <alignment vertical="center"/>
    </xf>
    <xf numFmtId="164" fontId="3" fillId="2" borderId="0" xfId="2" applyNumberFormat="1" applyFont="1" applyFill="1" applyBorder="1" applyAlignment="1">
      <alignment vertical="center"/>
    </xf>
    <xf numFmtId="9" fontId="3" fillId="2" borderId="0" xfId="3" applyFont="1" applyFill="1" applyBorder="1" applyAlignment="1">
      <alignment vertical="center"/>
    </xf>
    <xf numFmtId="0" fontId="3" fillId="0" borderId="0" xfId="1" applyFont="1" applyAlignment="1">
      <alignment vertical="center"/>
    </xf>
    <xf numFmtId="0" fontId="5" fillId="2" borderId="0" xfId="1" applyFont="1" applyFill="1" applyAlignment="1">
      <alignment vertical="center"/>
    </xf>
    <xf numFmtId="17" fontId="5" fillId="2" borderId="0" xfId="1" quotePrefix="1" applyNumberFormat="1" applyFont="1" applyFill="1" applyAlignment="1">
      <alignment vertical="center"/>
    </xf>
    <xf numFmtId="164" fontId="3" fillId="2" borderId="0" xfId="1" applyNumberFormat="1" applyFont="1" applyFill="1" applyAlignment="1">
      <alignment vertical="center"/>
    </xf>
    <xf numFmtId="0" fontId="6" fillId="3" borderId="1" xfId="1" applyFont="1" applyFill="1" applyBorder="1" applyAlignment="1">
      <alignment horizontal="center" vertical="center"/>
    </xf>
    <xf numFmtId="164" fontId="6" fillId="3" borderId="1" xfId="2" applyNumberFormat="1" applyFont="1" applyFill="1" applyBorder="1" applyAlignment="1">
      <alignment horizontal="center" vertical="center"/>
    </xf>
    <xf numFmtId="165" fontId="6" fillId="3" borderId="1" xfId="3" applyNumberFormat="1" applyFont="1" applyFill="1" applyBorder="1" applyAlignment="1">
      <alignment horizontal="center" vertical="center" wrapText="1"/>
    </xf>
    <xf numFmtId="10" fontId="6" fillId="3" borderId="1" xfId="3" applyNumberFormat="1" applyFont="1" applyFill="1" applyBorder="1" applyAlignment="1">
      <alignment horizontal="center" vertical="center"/>
    </xf>
    <xf numFmtId="164" fontId="6" fillId="3" borderId="1" xfId="2" applyNumberFormat="1" applyFont="1" applyFill="1" applyBorder="1" applyAlignment="1">
      <alignment horizontal="center" vertical="center" wrapText="1"/>
    </xf>
    <xf numFmtId="9" fontId="6" fillId="3" borderId="1" xfId="3" applyFont="1" applyFill="1" applyBorder="1" applyAlignment="1">
      <alignment horizontal="center" vertical="center" wrapText="1"/>
    </xf>
    <xf numFmtId="0" fontId="7" fillId="4" borderId="1" xfId="1" applyFont="1" applyFill="1" applyBorder="1" applyAlignment="1">
      <alignment horizontal="left" vertical="center" wrapText="1"/>
    </xf>
    <xf numFmtId="164" fontId="8" fillId="4" borderId="1" xfId="2" applyNumberFormat="1" applyFont="1" applyFill="1" applyBorder="1" applyAlignment="1">
      <alignment vertical="center"/>
    </xf>
    <xf numFmtId="165" fontId="8" fillId="4" borderId="1" xfId="3" applyNumberFormat="1" applyFont="1" applyFill="1" applyBorder="1" applyAlignment="1">
      <alignment horizontal="center" vertical="center"/>
    </xf>
    <xf numFmtId="0" fontId="9" fillId="0" borderId="0" xfId="1" applyFont="1" applyAlignment="1">
      <alignment vertical="center"/>
    </xf>
    <xf numFmtId="0" fontId="7" fillId="5" borderId="1" xfId="1" applyFont="1" applyFill="1" applyBorder="1" applyAlignment="1">
      <alignment horizontal="left" vertical="center" wrapText="1"/>
    </xf>
    <xf numFmtId="164" fontId="8" fillId="5" borderId="1" xfId="2" applyNumberFormat="1" applyFont="1" applyFill="1" applyBorder="1" applyAlignment="1">
      <alignment vertical="center"/>
    </xf>
    <xf numFmtId="165" fontId="8" fillId="5" borderId="1" xfId="3" applyNumberFormat="1" applyFont="1" applyFill="1" applyBorder="1" applyAlignment="1">
      <alignment horizontal="center" vertical="center"/>
    </xf>
    <xf numFmtId="0" fontId="10" fillId="0" borderId="1" xfId="1" applyFont="1" applyBorder="1" applyAlignment="1">
      <alignment horizontal="left" vertical="center" wrapText="1"/>
    </xf>
    <xf numFmtId="164" fontId="11" fillId="0" borderId="1" xfId="2" applyNumberFormat="1" applyFont="1" applyFill="1" applyBorder="1" applyAlignment="1">
      <alignment vertical="center"/>
    </xf>
    <xf numFmtId="3" fontId="11" fillId="0" borderId="1" xfId="1" applyNumberFormat="1" applyFont="1" applyBorder="1" applyAlignment="1">
      <alignment vertical="center"/>
    </xf>
    <xf numFmtId="165" fontId="11" fillId="0" borderId="1" xfId="3" applyNumberFormat="1" applyFont="1" applyFill="1" applyBorder="1" applyAlignment="1">
      <alignment horizontal="center" vertical="center"/>
    </xf>
    <xf numFmtId="0" fontId="8" fillId="4" borderId="1" xfId="1" applyFont="1" applyFill="1" applyBorder="1" applyAlignment="1">
      <alignment vertical="center"/>
    </xf>
    <xf numFmtId="164" fontId="8" fillId="4" borderId="1" xfId="1" applyNumberFormat="1" applyFont="1" applyFill="1" applyBorder="1" applyAlignment="1">
      <alignment vertical="center"/>
    </xf>
    <xf numFmtId="0" fontId="12" fillId="0" borderId="0" xfId="1" applyFont="1" applyAlignment="1">
      <alignment vertical="center"/>
    </xf>
    <xf numFmtId="164" fontId="12" fillId="0" borderId="0" xfId="2" applyNumberFormat="1" applyFont="1" applyFill="1" applyBorder="1" applyAlignment="1">
      <alignment vertical="center"/>
    </xf>
    <xf numFmtId="164" fontId="12" fillId="0" borderId="0" xfId="1" applyNumberFormat="1" applyFont="1" applyAlignment="1">
      <alignment vertical="center"/>
    </xf>
    <xf numFmtId="10" fontId="12" fillId="0" borderId="0" xfId="3" applyNumberFormat="1" applyFont="1" applyFill="1" applyBorder="1" applyAlignment="1">
      <alignment vertical="center"/>
    </xf>
    <xf numFmtId="165" fontId="12" fillId="0" borderId="0" xfId="3" applyNumberFormat="1" applyFont="1" applyFill="1" applyBorder="1" applyAlignment="1">
      <alignment horizontal="center" vertical="center"/>
    </xf>
    <xf numFmtId="164" fontId="3" fillId="0" borderId="0" xfId="1" applyNumberFormat="1" applyFont="1" applyAlignment="1">
      <alignment vertical="center"/>
    </xf>
    <xf numFmtId="166" fontId="3" fillId="0" borderId="0" xfId="4" applyNumberFormat="1" applyFont="1" applyFill="1" applyBorder="1" applyAlignment="1">
      <alignment vertical="center"/>
    </xf>
    <xf numFmtId="164" fontId="3" fillId="0" borderId="0" xfId="2" applyNumberFormat="1" applyFont="1" applyFill="1" applyBorder="1" applyAlignment="1">
      <alignment vertical="center"/>
    </xf>
    <xf numFmtId="9" fontId="3" fillId="0" borderId="0" xfId="3" applyFont="1" applyFill="1" applyBorder="1" applyAlignment="1">
      <alignment vertical="center"/>
    </xf>
    <xf numFmtId="0" fontId="13" fillId="2" borderId="0" xfId="1" applyFont="1" applyFill="1"/>
    <xf numFmtId="0" fontId="13" fillId="0" borderId="0" xfId="1" applyFont="1"/>
    <xf numFmtId="0" fontId="14" fillId="0" borderId="0" xfId="1" applyFont="1" applyAlignment="1">
      <alignment horizontal="center" vertical="center"/>
    </xf>
    <xf numFmtId="10" fontId="13" fillId="2" borderId="0" xfId="1" applyNumberFormat="1" applyFont="1" applyFill="1"/>
    <xf numFmtId="0" fontId="15" fillId="2" borderId="0" xfId="1" applyFont="1" applyFill="1"/>
    <xf numFmtId="0" fontId="16" fillId="4" borderId="2" xfId="1" applyFont="1" applyFill="1" applyBorder="1" applyAlignment="1">
      <alignment horizontal="center"/>
    </xf>
    <xf numFmtId="0" fontId="16" fillId="4" borderId="3" xfId="1" applyFont="1" applyFill="1" applyBorder="1" applyAlignment="1">
      <alignment horizontal="center"/>
    </xf>
    <xf numFmtId="0" fontId="17" fillId="3" borderId="2" xfId="1" applyFont="1" applyFill="1" applyBorder="1" applyAlignment="1">
      <alignment horizontal="center"/>
    </xf>
    <xf numFmtId="0" fontId="17" fillId="3" borderId="3" xfId="1" applyFont="1" applyFill="1" applyBorder="1" applyAlignment="1">
      <alignment horizontal="center"/>
    </xf>
    <xf numFmtId="0" fontId="18" fillId="6" borderId="4" xfId="1" applyFont="1" applyFill="1" applyBorder="1" applyAlignment="1">
      <alignment horizontal="center" vertical="center"/>
    </xf>
    <xf numFmtId="10" fontId="15" fillId="2" borderId="0" xfId="1" applyNumberFormat="1" applyFont="1" applyFill="1"/>
    <xf numFmtId="0" fontId="15" fillId="0" borderId="0" xfId="1" applyFont="1"/>
    <xf numFmtId="0" fontId="19" fillId="7" borderId="5" xfId="1" applyFont="1" applyFill="1" applyBorder="1" applyAlignment="1">
      <alignment horizontal="center" vertical="center"/>
    </xf>
    <xf numFmtId="0" fontId="16" fillId="4" borderId="5" xfId="1" applyFont="1" applyFill="1" applyBorder="1" applyAlignment="1">
      <alignment horizontal="center" vertical="center"/>
    </xf>
    <xf numFmtId="0" fontId="17" fillId="3" borderId="3" xfId="1" applyFont="1" applyFill="1" applyBorder="1" applyAlignment="1">
      <alignment horizontal="center" vertical="center"/>
    </xf>
    <xf numFmtId="0" fontId="17" fillId="3" borderId="2" xfId="1" applyFont="1" applyFill="1" applyBorder="1" applyAlignment="1">
      <alignment horizontal="center" vertical="center"/>
    </xf>
    <xf numFmtId="0" fontId="18" fillId="6" borderId="6" xfId="1" applyFont="1" applyFill="1" applyBorder="1" applyAlignment="1">
      <alignment horizontal="center" vertical="center"/>
    </xf>
    <xf numFmtId="0" fontId="20" fillId="3" borderId="5" xfId="1" applyFont="1" applyFill="1" applyBorder="1" applyAlignment="1">
      <alignment horizontal="center" vertical="center"/>
    </xf>
    <xf numFmtId="0" fontId="19" fillId="8" borderId="7" xfId="1" applyFont="1" applyFill="1" applyBorder="1"/>
    <xf numFmtId="167" fontId="19" fillId="0" borderId="7" xfId="5" applyFont="1" applyBorder="1"/>
    <xf numFmtId="10" fontId="19" fillId="0" borderId="7" xfId="3" applyNumberFormat="1" applyFont="1" applyBorder="1"/>
    <xf numFmtId="167" fontId="19" fillId="0" borderId="8" xfId="5" applyFont="1" applyBorder="1" applyAlignment="1">
      <alignment horizontal="center" vertical="center"/>
    </xf>
    <xf numFmtId="10" fontId="19" fillId="0" borderId="4" xfId="3" applyNumberFormat="1" applyFont="1" applyBorder="1" applyAlignment="1">
      <alignment horizontal="center" vertical="center"/>
    </xf>
    <xf numFmtId="169" fontId="19" fillId="0" borderId="4" xfId="6" applyNumberFormat="1" applyFont="1" applyBorder="1" applyAlignment="1">
      <alignment horizontal="center" vertical="center"/>
    </xf>
    <xf numFmtId="0" fontId="21" fillId="8" borderId="9" xfId="1" applyFont="1" applyFill="1" applyBorder="1"/>
    <xf numFmtId="167" fontId="21" fillId="0" borderId="9" xfId="5" applyFont="1" applyBorder="1"/>
    <xf numFmtId="10" fontId="21" fillId="0" borderId="9" xfId="3" applyNumberFormat="1" applyFont="1" applyBorder="1"/>
    <xf numFmtId="167" fontId="19" fillId="0" borderId="10" xfId="5" applyFont="1" applyBorder="1" applyAlignment="1">
      <alignment horizontal="center" vertical="center"/>
    </xf>
    <xf numFmtId="10" fontId="19" fillId="0" borderId="11" xfId="3" applyNumberFormat="1" applyFont="1" applyBorder="1" applyAlignment="1">
      <alignment horizontal="center" vertical="center"/>
    </xf>
    <xf numFmtId="169" fontId="19" fillId="0" borderId="11" xfId="6" applyNumberFormat="1" applyFont="1" applyBorder="1" applyAlignment="1">
      <alignment horizontal="center" vertical="center"/>
    </xf>
    <xf numFmtId="10" fontId="15" fillId="2" borderId="0" xfId="3" applyNumberFormat="1" applyFont="1" applyFill="1" applyBorder="1"/>
    <xf numFmtId="0" fontId="21" fillId="8" borderId="6" xfId="1" applyFont="1" applyFill="1" applyBorder="1" applyAlignment="1">
      <alignment wrapText="1"/>
    </xf>
    <xf numFmtId="167" fontId="21" fillId="0" borderId="6" xfId="5" applyFont="1" applyBorder="1" applyAlignment="1">
      <alignment horizontal="center" vertical="center"/>
    </xf>
    <xf numFmtId="10" fontId="21" fillId="0" borderId="9" xfId="3" applyNumberFormat="1" applyFont="1" applyBorder="1" applyAlignment="1">
      <alignment horizontal="right" vertical="center"/>
    </xf>
    <xf numFmtId="167" fontId="19" fillId="0" borderId="12" xfId="5" applyFont="1" applyBorder="1" applyAlignment="1">
      <alignment horizontal="center" vertical="center"/>
    </xf>
    <xf numFmtId="10" fontId="19" fillId="0" borderId="6" xfId="3" applyNumberFormat="1" applyFont="1" applyBorder="1" applyAlignment="1">
      <alignment horizontal="center" vertical="center"/>
    </xf>
    <xf numFmtId="169" fontId="19" fillId="0" borderId="6" xfId="6" applyNumberFormat="1" applyFont="1" applyBorder="1" applyAlignment="1">
      <alignment horizontal="center" vertical="center"/>
    </xf>
    <xf numFmtId="0" fontId="19" fillId="8" borderId="5" xfId="1" applyFont="1" applyFill="1" applyBorder="1"/>
    <xf numFmtId="167" fontId="19" fillId="0" borderId="5" xfId="5" applyFont="1" applyBorder="1"/>
    <xf numFmtId="10" fontId="19" fillId="0" borderId="5" xfId="3" applyNumberFormat="1" applyFont="1" applyBorder="1"/>
    <xf numFmtId="167" fontId="19" fillId="0" borderId="3" xfId="5" applyFont="1" applyBorder="1"/>
    <xf numFmtId="10" fontId="19" fillId="0" borderId="5" xfId="3" applyNumberFormat="1" applyFont="1" applyBorder="1" applyAlignment="1">
      <alignment horizontal="center"/>
    </xf>
    <xf numFmtId="10" fontId="19" fillId="0" borderId="7" xfId="3" applyNumberFormat="1" applyFont="1" applyBorder="1" applyAlignment="1">
      <alignment horizontal="center" vertical="center"/>
    </xf>
    <xf numFmtId="169" fontId="19" fillId="0" borderId="7" xfId="6" applyNumberFormat="1" applyFont="1" applyBorder="1" applyAlignment="1">
      <alignment horizontal="center" vertical="center"/>
    </xf>
    <xf numFmtId="169" fontId="15" fillId="2" borderId="0" xfId="1" applyNumberFormat="1" applyFont="1" applyFill="1"/>
    <xf numFmtId="0" fontId="19" fillId="7" borderId="5" xfId="1" applyFont="1" applyFill="1" applyBorder="1"/>
    <xf numFmtId="167" fontId="19" fillId="7" borderId="5" xfId="5" applyFont="1" applyFill="1" applyBorder="1"/>
    <xf numFmtId="167" fontId="16" fillId="4" borderId="5" xfId="5" applyFont="1" applyFill="1" applyBorder="1"/>
    <xf numFmtId="10" fontId="16" fillId="4" borderId="5" xfId="3" applyNumberFormat="1" applyFont="1" applyFill="1" applyBorder="1"/>
    <xf numFmtId="167" fontId="17" fillId="3" borderId="3" xfId="5" applyFont="1" applyFill="1" applyBorder="1"/>
    <xf numFmtId="10" fontId="17" fillId="3" borderId="5" xfId="3" applyNumberFormat="1" applyFont="1" applyFill="1" applyBorder="1" applyAlignment="1">
      <alignment horizontal="center"/>
    </xf>
    <xf numFmtId="10" fontId="19" fillId="0" borderId="5" xfId="3" applyNumberFormat="1" applyFont="1" applyBorder="1" applyAlignment="1">
      <alignment horizontal="center" vertical="center"/>
    </xf>
    <xf numFmtId="169" fontId="19" fillId="0" borderId="5" xfId="6" applyNumberFormat="1" applyFont="1" applyBorder="1" applyAlignment="1">
      <alignment horizontal="center" vertical="center"/>
    </xf>
    <xf numFmtId="43" fontId="13" fillId="2" borderId="0" xfId="1" applyNumberFormat="1" applyFont="1" applyFill="1"/>
    <xf numFmtId="10" fontId="13" fillId="2" borderId="0" xfId="3" applyNumberFormat="1" applyFont="1" applyFill="1" applyBorder="1"/>
    <xf numFmtId="167" fontId="13" fillId="2" borderId="0" xfId="5" applyFont="1" applyFill="1" applyBorder="1"/>
    <xf numFmtId="0" fontId="17" fillId="3" borderId="5" xfId="1" applyFont="1" applyFill="1" applyBorder="1" applyAlignment="1">
      <alignment horizontal="center" vertical="center"/>
    </xf>
    <xf numFmtId="167" fontId="19" fillId="0" borderId="4" xfId="5" applyFont="1" applyBorder="1" applyAlignment="1">
      <alignment horizontal="center" vertical="center"/>
    </xf>
    <xf numFmtId="167" fontId="19" fillId="0" borderId="11" xfId="5" applyFont="1" applyBorder="1" applyAlignment="1">
      <alignment horizontal="center" vertical="center"/>
    </xf>
    <xf numFmtId="0" fontId="21" fillId="8" borderId="13" xfId="1" applyFont="1" applyFill="1" applyBorder="1"/>
    <xf numFmtId="167" fontId="21" fillId="0" borderId="13" xfId="5" applyFont="1" applyBorder="1"/>
    <xf numFmtId="10" fontId="21" fillId="0" borderId="13" xfId="3" applyNumberFormat="1" applyFont="1" applyBorder="1"/>
    <xf numFmtId="0" fontId="21" fillId="8" borderId="14" xfId="1" applyFont="1" applyFill="1" applyBorder="1" applyAlignment="1">
      <alignment horizontal="left" vertical="center" wrapText="1"/>
    </xf>
    <xf numFmtId="167" fontId="21" fillId="0" borderId="14" xfId="5" applyFont="1" applyBorder="1" applyAlignment="1">
      <alignment horizontal="center" vertical="center"/>
    </xf>
    <xf numFmtId="167" fontId="21" fillId="0" borderId="14" xfId="5" applyFont="1" applyBorder="1" applyAlignment="1">
      <alignment vertical="center"/>
    </xf>
    <xf numFmtId="10" fontId="21" fillId="0" borderId="13" xfId="3" applyNumberFormat="1" applyFont="1" applyBorder="1" applyAlignment="1">
      <alignment horizontal="right" vertical="center"/>
    </xf>
    <xf numFmtId="167" fontId="19" fillId="0" borderId="6" xfId="5" applyFont="1" applyBorder="1" applyAlignment="1">
      <alignment horizontal="center" vertical="center"/>
    </xf>
    <xf numFmtId="167" fontId="17" fillId="3" borderId="5" xfId="5" applyFont="1" applyFill="1" applyBorder="1"/>
    <xf numFmtId="10" fontId="13" fillId="2" borderId="0" xfId="1" applyNumberFormat="1" applyFont="1" applyFill="1" applyAlignment="1">
      <alignment horizontal="right" vertical="center"/>
    </xf>
  </cellXfs>
  <cellStyles count="7">
    <cellStyle name="Millares 2" xfId="2" xr:uid="{00BB5A3E-4060-405C-8782-DBFF65667360}"/>
    <cellStyle name="Millares 3" xfId="5" xr:uid="{AB10667E-3FD1-4344-9A68-EE4B95F90887}"/>
    <cellStyle name="Moneda 2" xfId="6" xr:uid="{22FE36CC-A8EB-4DB2-A0E0-8A0B21D0AA62}"/>
    <cellStyle name="Normal" xfId="0" builtinId="0"/>
    <cellStyle name="Normal 2" xfId="1" xr:uid="{476ECA8E-22AD-4D3B-9C2E-B0DCDBF5A02A}"/>
    <cellStyle name="Porcentaje 2" xfId="3" xr:uid="{8F840574-B191-437F-B483-64F435E0C27B}"/>
    <cellStyle name="Porcentaje 3" xfId="4" xr:uid="{42BE2200-488A-41D7-BE58-957339C101D9}"/>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2350206</xdr:colOff>
      <xdr:row>4</xdr:row>
      <xdr:rowOff>78581</xdr:rowOff>
    </xdr:to>
    <xdr:pic>
      <xdr:nvPicPr>
        <xdr:cNvPr id="2" name="Imagen 1">
          <a:extLst>
            <a:ext uri="{FF2B5EF4-FFF2-40B4-BE49-F238E27FC236}">
              <a16:creationId xmlns:a16="http://schemas.microsoft.com/office/drawing/2014/main" id="{10A78202-64A6-4C16-9792-51F8486FA7D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350206" cy="1021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a:extLst>
            <a:ext uri="{FF2B5EF4-FFF2-40B4-BE49-F238E27FC236}">
              <a16:creationId xmlns:a16="http://schemas.microsoft.com/office/drawing/2014/main" id="{3F41FCF3-F81B-437C-9939-F37120FE0D1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a:extLst>
            <a:ext uri="{FF2B5EF4-FFF2-40B4-BE49-F238E27FC236}">
              <a16:creationId xmlns:a16="http://schemas.microsoft.com/office/drawing/2014/main" id="{3B79AC2B-BCA8-4864-8576-E5DD5AFE995E}"/>
            </a:ext>
          </a:extLst>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barrero/Documents/Lorena%20Barrero/2021/WEB%20SIC/INFORME%20EPA%20MARZ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camontano/Documents/2016/PRESUPUESTO/INFORMES/EJECU%20AGREGADA%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RECURSO"/>
      <sheetName val="TD-EPA"/>
      <sheetName val="EPA - SIIF"/>
      <sheetName val="METAS EJEC. SIC - MINCIT"/>
    </sheetNames>
    <sheetDataSet>
      <sheetData sheetId="0"/>
      <sheetData sheetId="1"/>
      <sheetData sheetId="2">
        <row r="4">
          <cell r="D4" t="str">
            <v>MARZO - 2021</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sheetData sheetId="1"/>
      <sheetData sheetId="2">
        <row r="32">
          <cell r="P32">
            <v>140494883000</v>
          </cell>
          <cell r="S32">
            <v>140494883000</v>
          </cell>
          <cell r="U32">
            <v>109011553434.08</v>
          </cell>
          <cell r="W32">
            <v>52683715194.550003</v>
          </cell>
          <cell r="X32">
            <v>4921250239.1999998</v>
          </cell>
          <cell r="Z32">
            <v>4272373041.46</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0ED09-54B1-49CA-985D-F65EA24CA2E5}">
  <sheetPr>
    <tabColor theme="7" tint="-0.249977111117893"/>
  </sheetPr>
  <dimension ref="A1:O45"/>
  <sheetViews>
    <sheetView zoomScale="80" zoomScaleNormal="80" workbookViewId="0">
      <pane xSplit="1" ySplit="7" topLeftCell="B8" activePane="bottomRight" state="frozen"/>
      <selection pane="topRight" activeCell="B1" sqref="B1"/>
      <selection pane="bottomLeft" activeCell="A2" sqref="A2"/>
      <selection pane="bottomRight" activeCell="H5" sqref="H5"/>
    </sheetView>
  </sheetViews>
  <sheetFormatPr baseColWidth="10" defaultRowHeight="15" x14ac:dyDescent="0.25"/>
  <cols>
    <col min="1" max="1" width="45.140625" style="5" customWidth="1"/>
    <col min="2" max="2" width="19.28515625" style="33" customWidth="1"/>
    <col min="3" max="3" width="20" style="5" bestFit="1" customWidth="1"/>
    <col min="4" max="4" width="19.42578125" style="5" bestFit="1" customWidth="1"/>
    <col min="5" max="5" width="16.5703125" style="5" bestFit="1" customWidth="1"/>
    <col min="6" max="6" width="20" style="35" bestFit="1" customWidth="1"/>
    <col min="7" max="7" width="14.85546875" style="5" bestFit="1" customWidth="1"/>
    <col min="8" max="8" width="19.42578125" style="35" bestFit="1" customWidth="1"/>
    <col min="9" max="9" width="20" style="35" bestFit="1" customWidth="1"/>
    <col min="10" max="10" width="19" style="35" bestFit="1" customWidth="1"/>
    <col min="11" max="11" width="11.7109375" style="36" bestFit="1" customWidth="1"/>
    <col min="12" max="12" width="19.42578125" style="35" bestFit="1" customWidth="1"/>
    <col min="13" max="13" width="18.7109375" style="36" bestFit="1" customWidth="1"/>
    <col min="14" max="14" width="23.5703125" style="35" bestFit="1" customWidth="1"/>
    <col min="15" max="15" width="15.140625" style="36" bestFit="1" customWidth="1"/>
    <col min="16" max="16384" width="11.42578125" style="5"/>
  </cols>
  <sheetData>
    <row r="1" spans="1:15" ht="29.25" customHeight="1" x14ac:dyDescent="0.25">
      <c r="A1" s="1"/>
      <c r="B1" s="2" t="s">
        <v>0</v>
      </c>
      <c r="C1" s="1"/>
      <c r="D1" s="1"/>
      <c r="E1" s="1"/>
      <c r="F1" s="3"/>
      <c r="G1" s="1"/>
      <c r="H1" s="3"/>
      <c r="I1" s="3"/>
      <c r="J1" s="3"/>
      <c r="K1" s="4"/>
      <c r="L1" s="3"/>
      <c r="M1" s="4"/>
      <c r="N1" s="3"/>
      <c r="O1" s="4"/>
    </row>
    <row r="2" spans="1:15" x14ac:dyDescent="0.25">
      <c r="A2" s="1"/>
      <c r="B2" s="1"/>
      <c r="C2" s="1"/>
      <c r="D2" s="1"/>
      <c r="E2" s="1"/>
      <c r="F2" s="3"/>
      <c r="G2" s="1"/>
      <c r="H2" s="3"/>
      <c r="I2" s="3"/>
      <c r="J2" s="3"/>
      <c r="K2" s="4"/>
      <c r="L2" s="3"/>
      <c r="M2" s="4"/>
      <c r="N2" s="3"/>
      <c r="O2" s="4"/>
    </row>
    <row r="3" spans="1:15" x14ac:dyDescent="0.25">
      <c r="A3" s="1"/>
      <c r="B3" s="6" t="s">
        <v>1</v>
      </c>
      <c r="C3" s="1"/>
      <c r="D3" s="1"/>
      <c r="E3" s="1"/>
      <c r="F3" s="3"/>
      <c r="G3" s="1"/>
      <c r="H3" s="3"/>
      <c r="I3" s="3"/>
      <c r="J3" s="3"/>
      <c r="K3" s="4"/>
      <c r="L3" s="3"/>
      <c r="M3" s="4"/>
      <c r="N3" s="3"/>
      <c r="O3" s="4"/>
    </row>
    <row r="4" spans="1:15" x14ac:dyDescent="0.25">
      <c r="A4" s="1"/>
      <c r="B4" s="7" t="str">
        <f>+[1]METAS!D4</f>
        <v>MARZO - 2021</v>
      </c>
      <c r="C4" s="1"/>
      <c r="D4" s="1"/>
      <c r="E4" s="1"/>
      <c r="F4" s="3"/>
      <c r="G4" s="1"/>
      <c r="H4" s="3"/>
      <c r="I4" s="3"/>
      <c r="J4" s="3"/>
      <c r="K4" s="4"/>
      <c r="L4" s="3"/>
      <c r="M4" s="4"/>
      <c r="N4" s="3"/>
      <c r="O4" s="4"/>
    </row>
    <row r="5" spans="1:15" x14ac:dyDescent="0.25">
      <c r="A5" s="1"/>
      <c r="B5" s="6" t="s">
        <v>2</v>
      </c>
      <c r="C5" s="1"/>
      <c r="D5" s="1"/>
      <c r="E5" s="1"/>
      <c r="F5" s="3"/>
      <c r="G5" s="1"/>
      <c r="H5" s="3"/>
      <c r="I5" s="3"/>
      <c r="J5" s="3"/>
      <c r="K5" s="4"/>
      <c r="L5" s="3"/>
      <c r="M5" s="4"/>
      <c r="N5" s="3"/>
      <c r="O5" s="4"/>
    </row>
    <row r="6" spans="1:15" x14ac:dyDescent="0.25">
      <c r="A6" s="1"/>
      <c r="B6" s="8"/>
      <c r="C6" s="1"/>
      <c r="D6" s="1"/>
      <c r="E6" s="1"/>
      <c r="F6" s="3"/>
      <c r="G6" s="1"/>
      <c r="H6" s="3"/>
      <c r="I6" s="3"/>
      <c r="J6" s="3"/>
      <c r="K6" s="4"/>
      <c r="L6" s="3"/>
      <c r="M6" s="4"/>
      <c r="N6" s="3"/>
      <c r="O6" s="4"/>
    </row>
    <row r="7" spans="1:15" ht="30" x14ac:dyDescent="0.25">
      <c r="A7" s="9" t="s">
        <v>3</v>
      </c>
      <c r="B7" s="10" t="s">
        <v>4</v>
      </c>
      <c r="C7" s="10" t="s">
        <v>5</v>
      </c>
      <c r="D7" s="10" t="s">
        <v>6</v>
      </c>
      <c r="E7" s="11" t="s">
        <v>7</v>
      </c>
      <c r="F7" s="10" t="s">
        <v>8</v>
      </c>
      <c r="G7" s="12" t="s">
        <v>9</v>
      </c>
      <c r="H7" s="10" t="s">
        <v>10</v>
      </c>
      <c r="I7" s="10" t="s">
        <v>11</v>
      </c>
      <c r="J7" s="13" t="s">
        <v>12</v>
      </c>
      <c r="K7" s="14" t="s">
        <v>13</v>
      </c>
      <c r="L7" s="13" t="s">
        <v>14</v>
      </c>
      <c r="M7" s="14" t="s">
        <v>15</v>
      </c>
      <c r="N7" s="13" t="s">
        <v>16</v>
      </c>
      <c r="O7" s="14" t="s">
        <v>17</v>
      </c>
    </row>
    <row r="8" spans="1:15" s="18" customFormat="1" ht="15.75" x14ac:dyDescent="0.25">
      <c r="A8" s="15" t="s">
        <v>18</v>
      </c>
      <c r="B8" s="16">
        <v>107314480000</v>
      </c>
      <c r="C8" s="16">
        <v>113790202000</v>
      </c>
      <c r="D8" s="16">
        <v>30400227938.080002</v>
      </c>
      <c r="E8" s="17">
        <v>0.26716033018449165</v>
      </c>
      <c r="F8" s="16">
        <v>14706154837.42</v>
      </c>
      <c r="G8" s="17">
        <v>0.12923920143335363</v>
      </c>
      <c r="H8" s="16">
        <v>101819780270.25</v>
      </c>
      <c r="I8" s="16">
        <v>14706154837.42</v>
      </c>
      <c r="J8" s="16">
        <v>11970421729.75</v>
      </c>
      <c r="K8" s="17">
        <v>0.10519729747689524</v>
      </c>
      <c r="L8" s="16">
        <v>83389974061.919998</v>
      </c>
      <c r="M8" s="17">
        <v>0.7328396698155083</v>
      </c>
      <c r="N8" s="16">
        <v>99084047162.580002</v>
      </c>
      <c r="O8" s="17">
        <v>0.87076079856664634</v>
      </c>
    </row>
    <row r="9" spans="1:15" s="18" customFormat="1" ht="15.75" x14ac:dyDescent="0.25">
      <c r="A9" s="19" t="s">
        <v>19</v>
      </c>
      <c r="B9" s="20">
        <v>65004098000</v>
      </c>
      <c r="C9" s="20">
        <v>65004098000</v>
      </c>
      <c r="D9" s="20">
        <v>11957842113</v>
      </c>
      <c r="E9" s="21">
        <v>0.18395520407036492</v>
      </c>
      <c r="F9" s="20">
        <v>11901502615</v>
      </c>
      <c r="G9" s="21">
        <v>0.18308849720520698</v>
      </c>
      <c r="H9" s="20">
        <v>63489445000</v>
      </c>
      <c r="I9" s="20">
        <v>11901502615</v>
      </c>
      <c r="J9" s="20">
        <v>1514653000</v>
      </c>
      <c r="K9" s="21">
        <v>2.3300884814985049E-2</v>
      </c>
      <c r="L9" s="20">
        <v>53046255887</v>
      </c>
      <c r="M9" s="21">
        <v>0.81604479592963508</v>
      </c>
      <c r="N9" s="20">
        <v>53102595385</v>
      </c>
      <c r="O9" s="21">
        <v>0.81691150279479308</v>
      </c>
    </row>
    <row r="10" spans="1:15" x14ac:dyDescent="0.25">
      <c r="A10" s="22" t="s">
        <v>38</v>
      </c>
      <c r="B10" s="23">
        <v>36141494000</v>
      </c>
      <c r="C10" s="24">
        <v>36141494000</v>
      </c>
      <c r="D10" s="24">
        <v>8173741471</v>
      </c>
      <c r="E10" s="25">
        <v>0.22615947948914342</v>
      </c>
      <c r="F10" s="23">
        <v>8154303780</v>
      </c>
      <c r="G10" s="25">
        <v>0.22562165747769033</v>
      </c>
      <c r="H10" s="23">
        <v>36141494000</v>
      </c>
      <c r="I10" s="23">
        <v>8154303780</v>
      </c>
      <c r="J10" s="23">
        <v>0</v>
      </c>
      <c r="K10" s="25">
        <v>0</v>
      </c>
      <c r="L10" s="23">
        <v>27967752529</v>
      </c>
      <c r="M10" s="25">
        <v>0.77384052051085661</v>
      </c>
      <c r="N10" s="23">
        <v>27987190220</v>
      </c>
      <c r="O10" s="25">
        <v>0.77437834252230964</v>
      </c>
    </row>
    <row r="11" spans="1:15" ht="28.5" x14ac:dyDescent="0.25">
      <c r="A11" s="22" t="s">
        <v>39</v>
      </c>
      <c r="B11" s="23">
        <v>14477430000</v>
      </c>
      <c r="C11" s="24">
        <v>14477430000</v>
      </c>
      <c r="D11" s="24">
        <v>2575634589</v>
      </c>
      <c r="E11" s="25">
        <v>0.17790689293610815</v>
      </c>
      <c r="F11" s="23">
        <v>2575634589</v>
      </c>
      <c r="G11" s="25">
        <v>0.17790689293610815</v>
      </c>
      <c r="H11" s="23">
        <v>14477430000</v>
      </c>
      <c r="I11" s="23">
        <v>2575634589</v>
      </c>
      <c r="J11" s="23">
        <v>0</v>
      </c>
      <c r="K11" s="25">
        <v>0</v>
      </c>
      <c r="L11" s="23">
        <v>11901795411</v>
      </c>
      <c r="M11" s="25">
        <v>0.82209310706389183</v>
      </c>
      <c r="N11" s="23">
        <v>11901795411</v>
      </c>
      <c r="O11" s="25">
        <v>0.82209310706389183</v>
      </c>
    </row>
    <row r="12" spans="1:15" ht="28.5" x14ac:dyDescent="0.25">
      <c r="A12" s="22" t="s">
        <v>40</v>
      </c>
      <c r="B12" s="23">
        <v>12870521000</v>
      </c>
      <c r="C12" s="24">
        <v>12870521000</v>
      </c>
      <c r="D12" s="24">
        <v>1208466053</v>
      </c>
      <c r="E12" s="25">
        <v>9.3894105219205964E-2</v>
      </c>
      <c r="F12" s="23">
        <v>1171564246</v>
      </c>
      <c r="G12" s="25">
        <v>9.1026948015546533E-2</v>
      </c>
      <c r="H12" s="23">
        <v>12870521000</v>
      </c>
      <c r="I12" s="23">
        <v>1171564246</v>
      </c>
      <c r="J12" s="23">
        <v>0</v>
      </c>
      <c r="K12" s="25">
        <v>0</v>
      </c>
      <c r="L12" s="23">
        <v>11662054947</v>
      </c>
      <c r="M12" s="25">
        <v>0.90610589478079406</v>
      </c>
      <c r="N12" s="23">
        <v>11698956754</v>
      </c>
      <c r="O12" s="25">
        <v>0.90897305198445344</v>
      </c>
    </row>
    <row r="13" spans="1:15" ht="42.75" x14ac:dyDescent="0.25">
      <c r="A13" s="22" t="s">
        <v>41</v>
      </c>
      <c r="B13" s="23">
        <v>1514653000</v>
      </c>
      <c r="C13" s="24">
        <v>1514653000</v>
      </c>
      <c r="D13" s="24">
        <v>0</v>
      </c>
      <c r="E13" s="25">
        <v>0</v>
      </c>
      <c r="F13" s="23">
        <v>0</v>
      </c>
      <c r="G13" s="25">
        <v>0</v>
      </c>
      <c r="H13" s="23">
        <v>0</v>
      </c>
      <c r="I13" s="23">
        <v>0</v>
      </c>
      <c r="J13" s="23">
        <v>1514653000</v>
      </c>
      <c r="K13" s="25">
        <v>1</v>
      </c>
      <c r="L13" s="23">
        <v>1514653000</v>
      </c>
      <c r="M13" s="25">
        <v>1</v>
      </c>
      <c r="N13" s="23">
        <v>1514653000</v>
      </c>
      <c r="O13" s="25">
        <v>1</v>
      </c>
    </row>
    <row r="14" spans="1:15" s="18" customFormat="1" ht="15" customHeight="1" x14ac:dyDescent="0.25">
      <c r="A14" s="19" t="s">
        <v>20</v>
      </c>
      <c r="B14" s="20">
        <v>13056620000</v>
      </c>
      <c r="C14" s="20">
        <v>26181459140</v>
      </c>
      <c r="D14" s="20">
        <v>17607888474.25</v>
      </c>
      <c r="E14" s="21">
        <v>0.67253274082607151</v>
      </c>
      <c r="F14" s="20">
        <v>2272088100.3899999</v>
      </c>
      <c r="G14" s="21">
        <v>8.6782332804312898E-2</v>
      </c>
      <c r="H14" s="20">
        <v>24454230420.25</v>
      </c>
      <c r="I14" s="20">
        <v>2272088100.3899999</v>
      </c>
      <c r="J14" s="20">
        <v>1727228719.75</v>
      </c>
      <c r="K14" s="21">
        <v>6.59714460723521E-2</v>
      </c>
      <c r="L14" s="20">
        <v>8573570665.75</v>
      </c>
      <c r="M14" s="21">
        <v>0.32746725917392855</v>
      </c>
      <c r="N14" s="20">
        <v>23909371039.610001</v>
      </c>
      <c r="O14" s="21">
        <v>0.91321766719568709</v>
      </c>
    </row>
    <row r="15" spans="1:15" ht="28.5" x14ac:dyDescent="0.25">
      <c r="A15" s="22" t="s">
        <v>42</v>
      </c>
      <c r="B15" s="23">
        <v>317824000</v>
      </c>
      <c r="C15" s="24">
        <v>1603824000</v>
      </c>
      <c r="D15" s="24">
        <v>187940928</v>
      </c>
      <c r="E15" s="25">
        <v>0.11718301259988627</v>
      </c>
      <c r="F15" s="23">
        <v>7000000</v>
      </c>
      <c r="G15" s="25">
        <v>4.3645686808527623E-3</v>
      </c>
      <c r="H15" s="23">
        <v>776468345</v>
      </c>
      <c r="I15" s="23">
        <v>7000000</v>
      </c>
      <c r="J15" s="23">
        <v>827355655</v>
      </c>
      <c r="K15" s="25">
        <v>0.51586436853420325</v>
      </c>
      <c r="L15" s="23">
        <v>1415883072</v>
      </c>
      <c r="M15" s="25">
        <v>0.88281698740011372</v>
      </c>
      <c r="N15" s="23">
        <v>1596824000</v>
      </c>
      <c r="O15" s="25">
        <v>0.99563543131914722</v>
      </c>
    </row>
    <row r="16" spans="1:15" x14ac:dyDescent="0.25">
      <c r="A16" s="22" t="s">
        <v>43</v>
      </c>
      <c r="B16" s="23">
        <v>12738796000</v>
      </c>
      <c r="C16" s="24">
        <v>24577635140</v>
      </c>
      <c r="D16" s="24">
        <v>17419947546.25</v>
      </c>
      <c r="E16" s="25">
        <v>0.70877232276506164</v>
      </c>
      <c r="F16" s="23">
        <v>2265088100.3899999</v>
      </c>
      <c r="G16" s="25">
        <v>9.2160538940688333E-2</v>
      </c>
      <c r="H16" s="23">
        <v>23677762075.25</v>
      </c>
      <c r="I16" s="23">
        <v>2265088100.3899999</v>
      </c>
      <c r="J16" s="23">
        <v>899873064.75</v>
      </c>
      <c r="K16" s="25">
        <v>3.66134926987121E-2</v>
      </c>
      <c r="L16" s="23">
        <v>7157687593.75</v>
      </c>
      <c r="M16" s="25">
        <v>0.29122767723493842</v>
      </c>
      <c r="N16" s="23">
        <v>22312547039.610001</v>
      </c>
      <c r="O16" s="25">
        <v>0.90783946105931168</v>
      </c>
    </row>
    <row r="17" spans="1:15" s="18" customFormat="1" ht="15.75" x14ac:dyDescent="0.25">
      <c r="A17" s="19" t="s">
        <v>21</v>
      </c>
      <c r="B17" s="20">
        <v>28858259000</v>
      </c>
      <c r="C17" s="20">
        <v>22209141860</v>
      </c>
      <c r="D17" s="20">
        <v>834258500.82999992</v>
      </c>
      <c r="E17" s="21">
        <v>3.7563743168868208E-2</v>
      </c>
      <c r="F17" s="20">
        <v>532564122.02999997</v>
      </c>
      <c r="G17" s="21">
        <v>2.3979500216043014E-2</v>
      </c>
      <c r="H17" s="20">
        <v>13875823850</v>
      </c>
      <c r="I17" s="20">
        <v>532564122.02999997</v>
      </c>
      <c r="J17" s="20">
        <v>8333318010</v>
      </c>
      <c r="K17" s="21">
        <v>0.37522017115883288</v>
      </c>
      <c r="L17" s="20">
        <v>21374883359.169998</v>
      </c>
      <c r="M17" s="21">
        <v>0.96243625683113165</v>
      </c>
      <c r="N17" s="20">
        <v>21676577737.970001</v>
      </c>
      <c r="O17" s="21">
        <v>0.976020499783957</v>
      </c>
    </row>
    <row r="18" spans="1:15" ht="42.75" x14ac:dyDescent="0.25">
      <c r="A18" s="22" t="s">
        <v>44</v>
      </c>
      <c r="B18" s="23">
        <v>237004000</v>
      </c>
      <c r="C18" s="24">
        <v>237004000</v>
      </c>
      <c r="D18" s="24">
        <v>237004000</v>
      </c>
      <c r="E18" s="25">
        <v>1</v>
      </c>
      <c r="F18" s="23">
        <v>0</v>
      </c>
      <c r="G18" s="25">
        <v>0</v>
      </c>
      <c r="H18" s="23">
        <v>237004000</v>
      </c>
      <c r="I18" s="23">
        <v>0</v>
      </c>
      <c r="J18" s="23">
        <v>0</v>
      </c>
      <c r="K18" s="25">
        <v>0</v>
      </c>
      <c r="L18" s="23">
        <v>0</v>
      </c>
      <c r="M18" s="25">
        <v>0</v>
      </c>
      <c r="N18" s="23">
        <v>237004000</v>
      </c>
      <c r="O18" s="25">
        <v>1</v>
      </c>
    </row>
    <row r="19" spans="1:15" ht="57" x14ac:dyDescent="0.25">
      <c r="A19" s="22" t="s">
        <v>45</v>
      </c>
      <c r="B19" s="23">
        <v>23849372000</v>
      </c>
      <c r="C19" s="24">
        <v>16499532860</v>
      </c>
      <c r="D19" s="24">
        <v>0</v>
      </c>
      <c r="E19" s="25">
        <v>0</v>
      </c>
      <c r="F19" s="23">
        <v>0</v>
      </c>
      <c r="G19" s="25">
        <v>0</v>
      </c>
      <c r="H19" s="23">
        <v>10627897850</v>
      </c>
      <c r="I19" s="23">
        <v>0</v>
      </c>
      <c r="J19" s="23">
        <v>5871635010</v>
      </c>
      <c r="K19" s="25">
        <v>0.35586674239939664</v>
      </c>
      <c r="L19" s="23">
        <v>16499532860</v>
      </c>
      <c r="M19" s="25">
        <v>1</v>
      </c>
      <c r="N19" s="23">
        <v>16499532860</v>
      </c>
      <c r="O19" s="25">
        <v>1</v>
      </c>
    </row>
    <row r="20" spans="1:15" x14ac:dyDescent="0.25">
      <c r="A20" s="22" t="s">
        <v>46</v>
      </c>
      <c r="B20" s="23">
        <v>446827000</v>
      </c>
      <c r="C20" s="24">
        <v>446827000</v>
      </c>
      <c r="D20" s="24">
        <v>75681985.329999998</v>
      </c>
      <c r="E20" s="25">
        <v>0.16937648201652988</v>
      </c>
      <c r="F20" s="23">
        <v>75652822.530000001</v>
      </c>
      <c r="G20" s="25">
        <v>0.16931121559350712</v>
      </c>
      <c r="H20" s="23">
        <v>430200000</v>
      </c>
      <c r="I20" s="23">
        <v>75652822.530000001</v>
      </c>
      <c r="J20" s="23">
        <v>16627000</v>
      </c>
      <c r="K20" s="25">
        <v>3.7211269686030612E-2</v>
      </c>
      <c r="L20" s="23">
        <v>371145014.67000002</v>
      </c>
      <c r="M20" s="25">
        <v>0.83062351798347012</v>
      </c>
      <c r="N20" s="23">
        <v>371174177.47000003</v>
      </c>
      <c r="O20" s="25">
        <v>0.83068878440649296</v>
      </c>
    </row>
    <row r="21" spans="1:15" x14ac:dyDescent="0.25">
      <c r="A21" s="22" t="s">
        <v>47</v>
      </c>
      <c r="B21" s="23">
        <v>2360329000</v>
      </c>
      <c r="C21" s="24">
        <v>2360329000</v>
      </c>
      <c r="D21" s="24">
        <v>87599322</v>
      </c>
      <c r="E21" s="25">
        <v>3.7113182950342938E-2</v>
      </c>
      <c r="F21" s="23">
        <v>54759510</v>
      </c>
      <c r="G21" s="25">
        <v>2.3199947973354562E-2</v>
      </c>
      <c r="H21" s="23">
        <v>580000000</v>
      </c>
      <c r="I21" s="23">
        <v>54759510</v>
      </c>
      <c r="J21" s="23">
        <v>1780329000</v>
      </c>
      <c r="K21" s="25">
        <v>0.75427154434826671</v>
      </c>
      <c r="L21" s="23">
        <v>2272729678</v>
      </c>
      <c r="M21" s="25">
        <v>0.96288681704965706</v>
      </c>
      <c r="N21" s="23">
        <v>2305569490</v>
      </c>
      <c r="O21" s="25">
        <v>0.97680005202664544</v>
      </c>
    </row>
    <row r="22" spans="1:15" x14ac:dyDescent="0.25">
      <c r="A22" s="22" t="s">
        <v>48</v>
      </c>
      <c r="B22" s="23">
        <v>1731983000</v>
      </c>
      <c r="C22" s="24">
        <v>1731983000</v>
      </c>
      <c r="D22" s="24">
        <v>244533042.5</v>
      </c>
      <c r="E22" s="25">
        <v>0.14118674519322649</v>
      </c>
      <c r="F22" s="23">
        <v>212711638.5</v>
      </c>
      <c r="G22" s="25">
        <v>0.12281392975566158</v>
      </c>
      <c r="H22" s="23">
        <v>1300000000</v>
      </c>
      <c r="I22" s="23">
        <v>212711638.5</v>
      </c>
      <c r="J22" s="23">
        <v>431983000</v>
      </c>
      <c r="K22" s="25">
        <v>0.2494152656232769</v>
      </c>
      <c r="L22" s="23">
        <v>1487449957.5</v>
      </c>
      <c r="M22" s="25">
        <v>0.85881325480677351</v>
      </c>
      <c r="N22" s="23">
        <v>1519271361.5</v>
      </c>
      <c r="O22" s="25">
        <v>0.87718607024433848</v>
      </c>
    </row>
    <row r="23" spans="1:15" ht="42.75" x14ac:dyDescent="0.25">
      <c r="A23" s="22" t="s">
        <v>49</v>
      </c>
      <c r="B23" s="23">
        <v>137822000</v>
      </c>
      <c r="C23" s="24">
        <v>137822000</v>
      </c>
      <c r="D23" s="24">
        <v>0</v>
      </c>
      <c r="E23" s="25">
        <v>0</v>
      </c>
      <c r="F23" s="23">
        <v>0</v>
      </c>
      <c r="G23" s="25">
        <v>0</v>
      </c>
      <c r="H23" s="23">
        <v>0</v>
      </c>
      <c r="I23" s="23">
        <v>0</v>
      </c>
      <c r="J23" s="23">
        <v>137822000</v>
      </c>
      <c r="K23" s="25">
        <v>1</v>
      </c>
      <c r="L23" s="23">
        <v>137822000</v>
      </c>
      <c r="M23" s="25">
        <v>1</v>
      </c>
      <c r="N23" s="23">
        <v>137822000</v>
      </c>
      <c r="O23" s="25">
        <v>1</v>
      </c>
    </row>
    <row r="24" spans="1:15" ht="57" x14ac:dyDescent="0.25">
      <c r="A24" s="22" t="s">
        <v>50</v>
      </c>
      <c r="B24" s="23">
        <v>94922000</v>
      </c>
      <c r="C24" s="24">
        <v>94922000</v>
      </c>
      <c r="D24" s="24">
        <v>0</v>
      </c>
      <c r="E24" s="25">
        <v>0</v>
      </c>
      <c r="F24" s="23">
        <v>0</v>
      </c>
      <c r="G24" s="25">
        <v>0</v>
      </c>
      <c r="H24" s="23">
        <v>0</v>
      </c>
      <c r="I24" s="23">
        <v>0</v>
      </c>
      <c r="J24" s="23">
        <v>94922000</v>
      </c>
      <c r="K24" s="25">
        <v>1</v>
      </c>
      <c r="L24" s="23">
        <v>94922000</v>
      </c>
      <c r="M24" s="25">
        <v>1</v>
      </c>
      <c r="N24" s="23">
        <v>94922000</v>
      </c>
      <c r="O24" s="25">
        <v>1</v>
      </c>
    </row>
    <row r="25" spans="1:15" ht="28.5" x14ac:dyDescent="0.25">
      <c r="A25" s="22" t="s">
        <v>51</v>
      </c>
      <c r="B25" s="23">
        <v>0</v>
      </c>
      <c r="C25" s="24">
        <v>700722000</v>
      </c>
      <c r="D25" s="24">
        <v>189440151</v>
      </c>
      <c r="E25" s="25">
        <v>0</v>
      </c>
      <c r="F25" s="23">
        <v>189440151</v>
      </c>
      <c r="G25" s="25">
        <v>0.27034994048995181</v>
      </c>
      <c r="H25" s="23">
        <v>700722000</v>
      </c>
      <c r="I25" s="23">
        <v>189440151</v>
      </c>
      <c r="J25" s="23">
        <v>0</v>
      </c>
      <c r="K25" s="25">
        <v>0</v>
      </c>
      <c r="L25" s="23">
        <v>511281849</v>
      </c>
      <c r="M25" s="25">
        <v>0.72965005951004824</v>
      </c>
      <c r="N25" s="23">
        <v>511281849</v>
      </c>
      <c r="O25" s="25">
        <v>0.72965005951004824</v>
      </c>
    </row>
    <row r="26" spans="1:15" x14ac:dyDescent="0.25">
      <c r="A26" s="19" t="s">
        <v>21</v>
      </c>
      <c r="B26" s="20">
        <v>395503000</v>
      </c>
      <c r="C26" s="20">
        <v>395503000</v>
      </c>
      <c r="D26" s="20">
        <v>238850</v>
      </c>
      <c r="E26" s="21">
        <v>6.0391450886592519E-4</v>
      </c>
      <c r="F26" s="20">
        <v>0</v>
      </c>
      <c r="G26" s="21">
        <v>0</v>
      </c>
      <c r="H26" s="20">
        <v>281000</v>
      </c>
      <c r="I26" s="20">
        <v>0</v>
      </c>
      <c r="J26" s="20">
        <v>395222000</v>
      </c>
      <c r="K26" s="21">
        <v>0.99928951234251062</v>
      </c>
      <c r="L26" s="20">
        <v>395264150</v>
      </c>
      <c r="M26" s="21">
        <v>0.99939608549113412</v>
      </c>
      <c r="N26" s="20">
        <v>395503000</v>
      </c>
      <c r="O26" s="21">
        <v>1</v>
      </c>
    </row>
    <row r="27" spans="1:15" x14ac:dyDescent="0.25">
      <c r="A27" s="22" t="s">
        <v>52</v>
      </c>
      <c r="B27" s="23">
        <v>54637000</v>
      </c>
      <c r="C27" s="24">
        <v>54637000</v>
      </c>
      <c r="D27" s="24">
        <v>238850</v>
      </c>
      <c r="E27" s="25">
        <v>4.3715796987389499E-3</v>
      </c>
      <c r="F27" s="23">
        <v>0</v>
      </c>
      <c r="G27" s="25">
        <v>0</v>
      </c>
      <c r="H27" s="23">
        <v>281000</v>
      </c>
      <c r="I27" s="23">
        <v>0</v>
      </c>
      <c r="J27" s="23">
        <v>54356000</v>
      </c>
      <c r="K27" s="25">
        <v>0.99485696506030707</v>
      </c>
      <c r="L27" s="23">
        <v>54398150</v>
      </c>
      <c r="M27" s="25">
        <v>0.99562842030126109</v>
      </c>
      <c r="N27" s="23">
        <v>54637000</v>
      </c>
      <c r="O27" s="25">
        <v>1</v>
      </c>
    </row>
    <row r="28" spans="1:15" s="18" customFormat="1" ht="15.75" customHeight="1" x14ac:dyDescent="0.25">
      <c r="A28" s="22" t="s">
        <v>53</v>
      </c>
      <c r="B28" s="23">
        <v>340866000</v>
      </c>
      <c r="C28" s="24">
        <v>340866000</v>
      </c>
      <c r="D28" s="24">
        <v>0</v>
      </c>
      <c r="E28" s="25">
        <v>0</v>
      </c>
      <c r="F28" s="23">
        <v>0</v>
      </c>
      <c r="G28" s="25">
        <v>0</v>
      </c>
      <c r="H28" s="23">
        <v>0</v>
      </c>
      <c r="I28" s="23">
        <v>0</v>
      </c>
      <c r="J28" s="23">
        <v>340866000</v>
      </c>
      <c r="K28" s="25">
        <v>1</v>
      </c>
      <c r="L28" s="23">
        <v>340866000</v>
      </c>
      <c r="M28" s="25">
        <v>1</v>
      </c>
      <c r="N28" s="23">
        <v>340866000</v>
      </c>
      <c r="O28" s="25">
        <v>1</v>
      </c>
    </row>
    <row r="29" spans="1:15" x14ac:dyDescent="0.25">
      <c r="A29" s="15" t="s">
        <v>22</v>
      </c>
      <c r="B29" s="16">
        <v>138279817403</v>
      </c>
      <c r="C29" s="16">
        <v>138279817403</v>
      </c>
      <c r="D29" s="16">
        <v>115093526304.71001</v>
      </c>
      <c r="E29" s="17">
        <v>0.83232338938721395</v>
      </c>
      <c r="F29" s="16">
        <v>13829604034.810001</v>
      </c>
      <c r="G29" s="17">
        <v>0.10001173196884744</v>
      </c>
      <c r="H29" s="16">
        <v>123360568951.71001</v>
      </c>
      <c r="I29" s="16">
        <v>13817616026.080002</v>
      </c>
      <c r="J29" s="16">
        <v>14919248451.290001</v>
      </c>
      <c r="K29" s="17">
        <v>0.10789172803005398</v>
      </c>
      <c r="L29" s="16">
        <v>23186291098.290001</v>
      </c>
      <c r="M29" s="17">
        <v>0.16767661061278616</v>
      </c>
      <c r="N29" s="16">
        <v>124450213368.19</v>
      </c>
      <c r="O29" s="17">
        <v>0.89998826803115262</v>
      </c>
    </row>
    <row r="30" spans="1:15" ht="57" x14ac:dyDescent="0.25">
      <c r="A30" s="22" t="s">
        <v>54</v>
      </c>
      <c r="B30" s="23">
        <v>31998915000</v>
      </c>
      <c r="C30" s="24">
        <v>31998915000</v>
      </c>
      <c r="D30" s="24">
        <v>23942647678</v>
      </c>
      <c r="E30" s="25">
        <v>0.74823310971637635</v>
      </c>
      <c r="F30" s="23">
        <v>2086322071</v>
      </c>
      <c r="G30" s="25">
        <v>6.5199775398634613E-2</v>
      </c>
      <c r="H30" s="23">
        <v>25223563562</v>
      </c>
      <c r="I30" s="23">
        <v>2080759268</v>
      </c>
      <c r="J30" s="23">
        <v>6775351438</v>
      </c>
      <c r="K30" s="25">
        <v>0.21173691164216038</v>
      </c>
      <c r="L30" s="23">
        <v>8056267322</v>
      </c>
      <c r="M30" s="25">
        <v>0.2517668902836237</v>
      </c>
      <c r="N30" s="23">
        <v>29912592929</v>
      </c>
      <c r="O30" s="25">
        <v>0.93480022460136536</v>
      </c>
    </row>
    <row r="31" spans="1:15" ht="42.75" x14ac:dyDescent="0.25">
      <c r="A31" s="22" t="s">
        <v>55</v>
      </c>
      <c r="B31" s="23">
        <v>818071964</v>
      </c>
      <c r="C31" s="24">
        <v>818071964</v>
      </c>
      <c r="D31" s="24">
        <v>753017740</v>
      </c>
      <c r="E31" s="25">
        <v>0.9204786047404504</v>
      </c>
      <c r="F31" s="23">
        <v>94037503</v>
      </c>
      <c r="G31" s="25">
        <v>0.11495015981259077</v>
      </c>
      <c r="H31" s="23">
        <v>818071964</v>
      </c>
      <c r="I31" s="23">
        <v>94037503</v>
      </c>
      <c r="J31" s="23">
        <v>0</v>
      </c>
      <c r="K31" s="25">
        <v>0</v>
      </c>
      <c r="L31" s="23">
        <v>65054224</v>
      </c>
      <c r="M31" s="25">
        <v>7.9521395259549557E-2</v>
      </c>
      <c r="N31" s="23">
        <v>724034461</v>
      </c>
      <c r="O31" s="25">
        <v>0.88504984018740929</v>
      </c>
    </row>
    <row r="32" spans="1:15" ht="57" x14ac:dyDescent="0.25">
      <c r="A32" s="22" t="s">
        <v>56</v>
      </c>
      <c r="B32" s="23">
        <v>2339433872</v>
      </c>
      <c r="C32" s="24">
        <v>2339433872</v>
      </c>
      <c r="D32" s="24">
        <v>2200099568</v>
      </c>
      <c r="E32" s="25">
        <v>0.94044101623574339</v>
      </c>
      <c r="F32" s="23">
        <v>290431040</v>
      </c>
      <c r="G32" s="25">
        <v>0.1241458642948126</v>
      </c>
      <c r="H32" s="23">
        <v>2280246072</v>
      </c>
      <c r="I32" s="23">
        <v>290431040</v>
      </c>
      <c r="J32" s="23">
        <v>59187800</v>
      </c>
      <c r="K32" s="25">
        <v>2.5300052593236966E-2</v>
      </c>
      <c r="L32" s="23">
        <v>139334304</v>
      </c>
      <c r="M32" s="25">
        <v>5.9558983764256619E-2</v>
      </c>
      <c r="N32" s="23">
        <v>2049002832</v>
      </c>
      <c r="O32" s="25">
        <v>0.87585413570518744</v>
      </c>
    </row>
    <row r="33" spans="1:15" ht="42.75" x14ac:dyDescent="0.25">
      <c r="A33" s="22" t="s">
        <v>57</v>
      </c>
      <c r="B33" s="23">
        <v>6316692367</v>
      </c>
      <c r="C33" s="24">
        <v>6316692367</v>
      </c>
      <c r="D33" s="24">
        <v>6011040677</v>
      </c>
      <c r="E33" s="25">
        <v>0.95161206653076824</v>
      </c>
      <c r="F33" s="23">
        <v>687624688</v>
      </c>
      <c r="G33" s="25">
        <v>0.10885834675000566</v>
      </c>
      <c r="H33" s="23">
        <v>6098555452</v>
      </c>
      <c r="I33" s="23">
        <v>687624688</v>
      </c>
      <c r="J33" s="23">
        <v>218136915</v>
      </c>
      <c r="K33" s="25">
        <v>3.4533408044311681E-2</v>
      </c>
      <c r="L33" s="23">
        <v>305651690</v>
      </c>
      <c r="M33" s="25">
        <v>4.8387933469231745E-2</v>
      </c>
      <c r="N33" s="23">
        <v>5629067679</v>
      </c>
      <c r="O33" s="25">
        <v>0.89114165324999439</v>
      </c>
    </row>
    <row r="34" spans="1:15" ht="57" x14ac:dyDescent="0.25">
      <c r="A34" s="22" t="s">
        <v>58</v>
      </c>
      <c r="B34" s="23">
        <v>7555344485</v>
      </c>
      <c r="C34" s="24">
        <v>7555344485</v>
      </c>
      <c r="D34" s="24">
        <v>7409521978</v>
      </c>
      <c r="E34" s="25">
        <v>0.98069942313159797</v>
      </c>
      <c r="F34" s="23">
        <v>993291095.73000002</v>
      </c>
      <c r="G34" s="25">
        <v>0.1314686706479142</v>
      </c>
      <c r="H34" s="23">
        <v>7482003972</v>
      </c>
      <c r="I34" s="23">
        <v>992382570</v>
      </c>
      <c r="J34" s="23">
        <v>73340513</v>
      </c>
      <c r="K34" s="25">
        <v>9.7071037787365699E-3</v>
      </c>
      <c r="L34" s="23">
        <v>145822507</v>
      </c>
      <c r="M34" s="25">
        <v>1.9300576868402052E-2</v>
      </c>
      <c r="N34" s="23">
        <v>6562053389.2700005</v>
      </c>
      <c r="O34" s="25">
        <v>0.86853132935208588</v>
      </c>
    </row>
    <row r="35" spans="1:15" ht="71.25" x14ac:dyDescent="0.25">
      <c r="A35" s="22" t="s">
        <v>59</v>
      </c>
      <c r="B35" s="23">
        <v>8695774102</v>
      </c>
      <c r="C35" s="24">
        <v>8695774102</v>
      </c>
      <c r="D35" s="24">
        <v>7893371455</v>
      </c>
      <c r="E35" s="25">
        <v>0.90772498945028368</v>
      </c>
      <c r="F35" s="23">
        <v>928622711</v>
      </c>
      <c r="G35" s="25">
        <v>0.10679011438284945</v>
      </c>
      <c r="H35" s="23">
        <v>8114898408</v>
      </c>
      <c r="I35" s="23">
        <v>928622711</v>
      </c>
      <c r="J35" s="23">
        <v>580875694</v>
      </c>
      <c r="K35" s="25">
        <v>6.6799768161686771E-2</v>
      </c>
      <c r="L35" s="23">
        <v>802402647</v>
      </c>
      <c r="M35" s="25">
        <v>9.2275010549716319E-2</v>
      </c>
      <c r="N35" s="23">
        <v>7767151391</v>
      </c>
      <c r="O35" s="25">
        <v>0.89320988561715053</v>
      </c>
    </row>
    <row r="36" spans="1:15" ht="57" x14ac:dyDescent="0.25">
      <c r="A36" s="22" t="s">
        <v>60</v>
      </c>
      <c r="B36" s="23">
        <v>6281420369</v>
      </c>
      <c r="C36" s="24">
        <v>6281420369</v>
      </c>
      <c r="D36" s="24">
        <v>5991857396</v>
      </c>
      <c r="E36" s="25">
        <v>0.95390167255338487</v>
      </c>
      <c r="F36" s="23">
        <v>884985400.25999999</v>
      </c>
      <c r="G36" s="25">
        <v>0.14088937664920034</v>
      </c>
      <c r="H36" s="23">
        <v>6185147331</v>
      </c>
      <c r="I36" s="23">
        <v>884985400.25999999</v>
      </c>
      <c r="J36" s="23">
        <v>96273038</v>
      </c>
      <c r="K36" s="25">
        <v>1.5326635115065008E-2</v>
      </c>
      <c r="L36" s="23">
        <v>289562973</v>
      </c>
      <c r="M36" s="25">
        <v>4.6098327446615121E-2</v>
      </c>
      <c r="N36" s="23">
        <v>5396434968.7399998</v>
      </c>
      <c r="O36" s="25">
        <v>0.85911062335079957</v>
      </c>
    </row>
    <row r="37" spans="1:15" ht="99.75" x14ac:dyDescent="0.25">
      <c r="A37" s="22" t="s">
        <v>61</v>
      </c>
      <c r="B37" s="23">
        <v>5548341297</v>
      </c>
      <c r="C37" s="24">
        <v>5548341297</v>
      </c>
      <c r="D37" s="24">
        <v>4811901461</v>
      </c>
      <c r="E37" s="25">
        <v>0.86726846879477393</v>
      </c>
      <c r="F37" s="23">
        <v>651741264</v>
      </c>
      <c r="G37" s="25">
        <v>0.11746596489159704</v>
      </c>
      <c r="H37" s="23">
        <v>5345353970</v>
      </c>
      <c r="I37" s="23">
        <v>651741264</v>
      </c>
      <c r="J37" s="23">
        <v>202987327</v>
      </c>
      <c r="K37" s="25">
        <v>3.6585227211915691E-2</v>
      </c>
      <c r="L37" s="23">
        <v>736439836</v>
      </c>
      <c r="M37" s="25">
        <v>0.13273153120522607</v>
      </c>
      <c r="N37" s="23">
        <v>4896600033</v>
      </c>
      <c r="O37" s="25">
        <v>0.882534035108403</v>
      </c>
    </row>
    <row r="38" spans="1:15" ht="57" x14ac:dyDescent="0.25">
      <c r="A38" s="22" t="s">
        <v>62</v>
      </c>
      <c r="B38" s="23">
        <v>32792335832</v>
      </c>
      <c r="C38" s="24">
        <v>32792335832</v>
      </c>
      <c r="D38" s="24">
        <v>24962441472.77</v>
      </c>
      <c r="E38" s="25">
        <v>0.76122791620140418</v>
      </c>
      <c r="F38" s="23">
        <v>1215582107.22</v>
      </c>
      <c r="G38" s="25">
        <v>3.7069091797778828E-2</v>
      </c>
      <c r="H38" s="23">
        <v>28014092933.77</v>
      </c>
      <c r="I38" s="23">
        <v>1210065427.22</v>
      </c>
      <c r="J38" s="23">
        <v>4778242898.2299995</v>
      </c>
      <c r="K38" s="25">
        <v>0.14571218478334835</v>
      </c>
      <c r="L38" s="23">
        <v>7829894359.2299995</v>
      </c>
      <c r="M38" s="25">
        <v>0.2387720837985958</v>
      </c>
      <c r="N38" s="23">
        <v>31576753724.779999</v>
      </c>
      <c r="O38" s="25">
        <v>0.96293090820222116</v>
      </c>
    </row>
    <row r="39" spans="1:15" ht="71.25" x14ac:dyDescent="0.25">
      <c r="A39" s="22" t="s">
        <v>63</v>
      </c>
      <c r="B39" s="23">
        <v>32653683892</v>
      </c>
      <c r="C39" s="24">
        <v>32653683892</v>
      </c>
      <c r="D39" s="24">
        <v>28176234974.939999</v>
      </c>
      <c r="E39" s="25">
        <v>0.86288074166856998</v>
      </c>
      <c r="F39" s="23">
        <v>5688121720.6000004</v>
      </c>
      <c r="G39" s="25">
        <v>0.17419540592764676</v>
      </c>
      <c r="H39" s="23">
        <v>30623843199.939999</v>
      </c>
      <c r="I39" s="23">
        <v>5688121720.6000004</v>
      </c>
      <c r="J39" s="23">
        <v>2029840692.0600014</v>
      </c>
      <c r="K39" s="25">
        <v>6.2162685802115668E-2</v>
      </c>
      <c r="L39" s="23">
        <v>4477448917.0600014</v>
      </c>
      <c r="M39" s="25">
        <v>0.13711925833142996</v>
      </c>
      <c r="N39" s="23">
        <v>26965562171.400002</v>
      </c>
      <c r="O39" s="25">
        <v>0.82580459407235329</v>
      </c>
    </row>
    <row r="40" spans="1:15" s="18" customFormat="1" ht="57" x14ac:dyDescent="0.25">
      <c r="A40" s="22" t="s">
        <v>64</v>
      </c>
      <c r="B40" s="23">
        <v>3279804223</v>
      </c>
      <c r="C40" s="24">
        <v>3279804223</v>
      </c>
      <c r="D40" s="24">
        <v>2941391904</v>
      </c>
      <c r="E40" s="25">
        <v>0.89681935384226741</v>
      </c>
      <c r="F40" s="23">
        <v>308844434</v>
      </c>
      <c r="G40" s="25">
        <v>9.416550897586913E-2</v>
      </c>
      <c r="H40" s="23">
        <v>3174792087</v>
      </c>
      <c r="I40" s="23">
        <v>308844434</v>
      </c>
      <c r="J40" s="23">
        <v>105012136</v>
      </c>
      <c r="K40" s="25">
        <v>3.2017806204282087E-2</v>
      </c>
      <c r="L40" s="23">
        <v>338412319</v>
      </c>
      <c r="M40" s="25">
        <v>0.10318064615773256</v>
      </c>
      <c r="N40" s="23">
        <v>2970959789</v>
      </c>
      <c r="O40" s="25">
        <v>0.90583449102413083</v>
      </c>
    </row>
    <row r="41" spans="1:15" s="28" customFormat="1" x14ac:dyDescent="0.25">
      <c r="A41" s="26" t="s">
        <v>23</v>
      </c>
      <c r="B41" s="27">
        <v>245594297403</v>
      </c>
      <c r="C41" s="27">
        <v>252070019403</v>
      </c>
      <c r="D41" s="27">
        <v>145493754242.79001</v>
      </c>
      <c r="E41" s="17">
        <v>0.5771957910241603</v>
      </c>
      <c r="F41" s="27">
        <v>28535758872.230003</v>
      </c>
      <c r="G41" s="17">
        <v>0.11320568364224272</v>
      </c>
      <c r="H41" s="27">
        <v>225180349221.96002</v>
      </c>
      <c r="I41" s="27">
        <v>28523770863.5</v>
      </c>
      <c r="J41" s="27">
        <v>26889670181.040001</v>
      </c>
      <c r="K41" s="17">
        <v>0.10667540013177773</v>
      </c>
      <c r="L41" s="27">
        <v>106576265160.20999</v>
      </c>
      <c r="M41" s="17">
        <v>0.42280420897583976</v>
      </c>
      <c r="N41" s="27">
        <v>223534260530.77002</v>
      </c>
      <c r="O41" s="17">
        <v>0.88679431635775741</v>
      </c>
    </row>
    <row r="42" spans="1:15" x14ac:dyDescent="0.25">
      <c r="A42" s="28"/>
      <c r="B42" s="29">
        <f>B41-[2]REP_EPG034_EjecucionPresupuesta!P32</f>
        <v>105099414403</v>
      </c>
      <c r="C42" s="30">
        <f>C41-[2]REP_EPG034_EjecucionPresupuesta!S32</f>
        <v>111575136403</v>
      </c>
      <c r="D42" s="30">
        <f>D41-[2]REP_EPG034_EjecucionPresupuesta!W32</f>
        <v>92810039048.240005</v>
      </c>
      <c r="E42" s="31">
        <f>D41/C41</f>
        <v>0.5771957910241603</v>
      </c>
      <c r="F42" s="29">
        <f>F41-[2]REP_EPG034_EjecucionPresupuesta!X32</f>
        <v>23614508633.030003</v>
      </c>
      <c r="G42" s="31">
        <f>F41/C41</f>
        <v>0.11320568364224272</v>
      </c>
      <c r="H42" s="29">
        <f>H41-[2]REP_EPG034_EjecucionPresupuesta!U32</f>
        <v>116168795787.88002</v>
      </c>
      <c r="I42" s="29">
        <f>I41-[2]REP_EPG034_EjecucionPresupuesta!Z32</f>
        <v>24251397822.040001</v>
      </c>
      <c r="J42" s="29">
        <f>C41-(H41+J41)</f>
        <v>0</v>
      </c>
      <c r="K42" s="31">
        <f>J41/C41</f>
        <v>0.10667540013177773</v>
      </c>
      <c r="L42" s="29">
        <f>C41-(D41+L41)</f>
        <v>0</v>
      </c>
      <c r="M42" s="32">
        <f>L41/C41</f>
        <v>0.42280420897583976</v>
      </c>
      <c r="N42" s="29">
        <f>C41-(F41+N41)</f>
        <v>0</v>
      </c>
      <c r="O42" s="31">
        <f>N41/C41</f>
        <v>0.88679431635775741</v>
      </c>
    </row>
    <row r="43" spans="1:15" x14ac:dyDescent="0.25">
      <c r="C43" s="33"/>
      <c r="F43" s="34"/>
    </row>
    <row r="45" spans="1:15" x14ac:dyDescent="0.25">
      <c r="C45" s="33"/>
    </row>
  </sheetData>
  <sheetProtection algorithmName="SHA-512" hashValue="SSWqI4lBipUK/TuKcUF7mPDBKshCsiO2p+Y8ja1OQmizRbk9Z4yPg20JDOUXSNWPWp03XAfYKDViDXLmz4mDNw==" saltValue="y2SVTNLgRzK2HsNgB3kDoQ=="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2D906-80FE-4B7A-82CD-228028C3C0A5}">
  <sheetPr>
    <tabColor rgb="FF00B0F0"/>
  </sheetPr>
  <dimension ref="A1:M74"/>
  <sheetViews>
    <sheetView tabSelected="1" zoomScale="120" zoomScaleNormal="120" workbookViewId="0">
      <selection activeCell="B24" sqref="B24:J30"/>
    </sheetView>
  </sheetViews>
  <sheetFormatPr baseColWidth="10" defaultRowHeight="15" x14ac:dyDescent="0.25"/>
  <cols>
    <col min="1" max="1" width="11.42578125" style="37"/>
    <col min="2" max="2" width="24.85546875" style="38" bestFit="1" customWidth="1"/>
    <col min="3" max="9" width="20.140625" style="38" customWidth="1"/>
    <col min="10" max="10" width="18" style="37" bestFit="1" customWidth="1"/>
    <col min="11" max="11" width="17.5703125" style="37" bestFit="1" customWidth="1"/>
    <col min="12" max="12" width="17.85546875" style="37" bestFit="1" customWidth="1"/>
    <col min="13" max="13" width="11.42578125" style="37"/>
    <col min="14" max="16384" width="11.42578125" style="38"/>
  </cols>
  <sheetData>
    <row r="1" spans="1:13" s="37" customFormat="1" ht="20.25" x14ac:dyDescent="0.25">
      <c r="B1" s="1"/>
      <c r="D1" s="2" t="s">
        <v>0</v>
      </c>
    </row>
    <row r="2" spans="1:13" s="37" customFormat="1" x14ac:dyDescent="0.25">
      <c r="B2" s="1"/>
      <c r="D2" s="1"/>
    </row>
    <row r="3" spans="1:13" s="37" customFormat="1" x14ac:dyDescent="0.25">
      <c r="B3" s="1"/>
      <c r="D3" s="6" t="s">
        <v>24</v>
      </c>
    </row>
    <row r="4" spans="1:13" s="37" customFormat="1" x14ac:dyDescent="0.25">
      <c r="B4" s="1"/>
      <c r="D4" s="7" t="s">
        <v>25</v>
      </c>
    </row>
    <row r="5" spans="1:13" s="37" customFormat="1" x14ac:dyDescent="0.25">
      <c r="B5" s="38"/>
      <c r="D5" s="6" t="s">
        <v>2</v>
      </c>
    </row>
    <row r="6" spans="1:13" s="37" customFormat="1" x14ac:dyDescent="0.25">
      <c r="B6" s="1"/>
      <c r="D6" s="8"/>
    </row>
    <row r="7" spans="1:13" s="37" customFormat="1" x14ac:dyDescent="0.25"/>
    <row r="8" spans="1:13" x14ac:dyDescent="0.25">
      <c r="B8" s="39" t="s">
        <v>26</v>
      </c>
      <c r="C8" s="39"/>
      <c r="D8" s="39"/>
      <c r="E8" s="39"/>
      <c r="F8" s="39"/>
      <c r="G8" s="39"/>
      <c r="H8" s="39"/>
      <c r="I8" s="39"/>
    </row>
    <row r="9" spans="1:13" ht="15.75" customHeight="1" thickBot="1" x14ac:dyDescent="0.3">
      <c r="B9" s="39"/>
      <c r="C9" s="39"/>
      <c r="D9" s="39"/>
      <c r="E9" s="39"/>
      <c r="F9" s="39"/>
      <c r="G9" s="39"/>
      <c r="H9" s="39"/>
      <c r="I9" s="39"/>
      <c r="J9" s="40"/>
    </row>
    <row r="10" spans="1:13" s="48" customFormat="1" ht="17.25" thickBot="1" x14ac:dyDescent="0.35">
      <c r="A10" s="41"/>
      <c r="B10" s="41"/>
      <c r="C10" s="41"/>
      <c r="D10" s="41"/>
      <c r="E10" s="42" t="s">
        <v>27</v>
      </c>
      <c r="F10" s="43"/>
      <c r="G10" s="44" t="s">
        <v>28</v>
      </c>
      <c r="H10" s="45"/>
      <c r="I10" s="46" t="s">
        <v>29</v>
      </c>
      <c r="J10" s="47"/>
      <c r="K10" s="41"/>
      <c r="L10" s="41"/>
      <c r="M10" s="41"/>
    </row>
    <row r="11" spans="1:13" s="48" customFormat="1" ht="17.25" thickBot="1" x14ac:dyDescent="0.35">
      <c r="A11" s="41"/>
      <c r="B11" s="49" t="s">
        <v>3</v>
      </c>
      <c r="C11" s="49" t="s">
        <v>30</v>
      </c>
      <c r="D11" s="49" t="s">
        <v>31</v>
      </c>
      <c r="E11" s="50" t="s">
        <v>32</v>
      </c>
      <c r="F11" s="50" t="s">
        <v>33</v>
      </c>
      <c r="G11" s="51" t="s">
        <v>32</v>
      </c>
      <c r="H11" s="52" t="s">
        <v>33</v>
      </c>
      <c r="I11" s="53"/>
      <c r="J11" s="54" t="s">
        <v>34</v>
      </c>
      <c r="K11" s="41"/>
      <c r="L11" s="41"/>
      <c r="M11" s="41"/>
    </row>
    <row r="12" spans="1:13" s="48" customFormat="1" ht="16.5" x14ac:dyDescent="0.3">
      <c r="A12" s="41"/>
      <c r="B12" s="55" t="s">
        <v>18</v>
      </c>
      <c r="C12" s="56">
        <v>100665362860</v>
      </c>
      <c r="D12" s="56">
        <v>113790202000</v>
      </c>
      <c r="E12" s="56">
        <v>30400227938.080002</v>
      </c>
      <c r="F12" s="57">
        <v>0.26716033018449165</v>
      </c>
      <c r="G12" s="58">
        <v>34787372792.399994</v>
      </c>
      <c r="H12" s="59">
        <v>0.30571501044000249</v>
      </c>
      <c r="I12" s="59">
        <v>0.87388685887545803</v>
      </c>
      <c r="J12" s="60">
        <v>4387144854.3199921</v>
      </c>
      <c r="K12" s="41"/>
      <c r="L12" s="41"/>
      <c r="M12" s="41"/>
    </row>
    <row r="13" spans="1:13" s="48" customFormat="1" ht="16.5" x14ac:dyDescent="0.3">
      <c r="A13" s="41"/>
      <c r="B13" s="61" t="s">
        <v>19</v>
      </c>
      <c r="C13" s="62">
        <v>65004098000</v>
      </c>
      <c r="D13" s="62">
        <v>65004098000</v>
      </c>
      <c r="E13" s="62">
        <v>11957842113</v>
      </c>
      <c r="F13" s="63">
        <v>0.18395520407036492</v>
      </c>
      <c r="G13" s="64"/>
      <c r="H13" s="65"/>
      <c r="I13" s="65"/>
      <c r="J13" s="66"/>
      <c r="K13" s="67"/>
      <c r="L13" s="41"/>
      <c r="M13" s="41"/>
    </row>
    <row r="14" spans="1:13" s="48" customFormat="1" ht="16.5" x14ac:dyDescent="0.3">
      <c r="A14" s="41"/>
      <c r="B14" s="61" t="s">
        <v>20</v>
      </c>
      <c r="C14" s="62">
        <v>13056620000</v>
      </c>
      <c r="D14" s="62">
        <v>26181459140</v>
      </c>
      <c r="E14" s="62">
        <v>17607888474.25</v>
      </c>
      <c r="F14" s="63">
        <v>0.67253274082607151</v>
      </c>
      <c r="G14" s="64"/>
      <c r="H14" s="65"/>
      <c r="I14" s="65"/>
      <c r="J14" s="66"/>
      <c r="K14" s="67"/>
      <c r="L14" s="41"/>
      <c r="M14" s="41"/>
    </row>
    <row r="15" spans="1:13" s="48" customFormat="1" ht="16.5" x14ac:dyDescent="0.3">
      <c r="A15" s="41"/>
      <c r="B15" s="61" t="s">
        <v>21</v>
      </c>
      <c r="C15" s="62">
        <v>22209141860</v>
      </c>
      <c r="D15" s="62">
        <v>22209141860</v>
      </c>
      <c r="E15" s="62">
        <v>834258500.82999992</v>
      </c>
      <c r="F15" s="63">
        <v>3.7563743168868208E-2</v>
      </c>
      <c r="G15" s="64"/>
      <c r="H15" s="65"/>
      <c r="I15" s="65"/>
      <c r="J15" s="66"/>
      <c r="K15" s="41"/>
      <c r="L15" s="41"/>
      <c r="M15" s="41"/>
    </row>
    <row r="16" spans="1:13" s="48" customFormat="1" ht="35.25" customHeight="1" thickBot="1" x14ac:dyDescent="0.35">
      <c r="A16" s="41"/>
      <c r="B16" s="68" t="s">
        <v>35</v>
      </c>
      <c r="C16" s="69">
        <v>395503000</v>
      </c>
      <c r="D16" s="69">
        <v>395503000</v>
      </c>
      <c r="E16" s="69">
        <v>238850</v>
      </c>
      <c r="F16" s="70">
        <v>6.0391450886592519E-4</v>
      </c>
      <c r="G16" s="71"/>
      <c r="H16" s="72"/>
      <c r="I16" s="72"/>
      <c r="J16" s="73"/>
      <c r="K16" s="41"/>
      <c r="L16" s="41"/>
      <c r="M16" s="41"/>
    </row>
    <row r="17" spans="1:13" s="48" customFormat="1" ht="17.25" thickBot="1" x14ac:dyDescent="0.35">
      <c r="A17" s="41"/>
      <c r="B17" s="74" t="s">
        <v>36</v>
      </c>
      <c r="C17" s="75">
        <v>138279817403</v>
      </c>
      <c r="D17" s="75">
        <v>138279817403</v>
      </c>
      <c r="E17" s="75">
        <v>115093526304.71001</v>
      </c>
      <c r="F17" s="76">
        <v>0.83232338938721395</v>
      </c>
      <c r="G17" s="77">
        <v>118916160220</v>
      </c>
      <c r="H17" s="78">
        <v>0.85996758206176294</v>
      </c>
      <c r="I17" s="79">
        <v>0.96785437817519548</v>
      </c>
      <c r="J17" s="80">
        <v>3822633915.2899933</v>
      </c>
      <c r="K17" s="81"/>
      <c r="L17" s="41"/>
      <c r="M17" s="41"/>
    </row>
    <row r="18" spans="1:13" s="48" customFormat="1" ht="17.25" thickBot="1" x14ac:dyDescent="0.35">
      <c r="A18" s="41"/>
      <c r="B18" s="82" t="s">
        <v>23</v>
      </c>
      <c r="C18" s="83">
        <v>238945180263</v>
      </c>
      <c r="D18" s="83">
        <v>252070019403</v>
      </c>
      <c r="E18" s="84">
        <v>145493754242.79001</v>
      </c>
      <c r="F18" s="85">
        <v>0.5771957910241603</v>
      </c>
      <c r="G18" s="86">
        <v>153703533012.39999</v>
      </c>
      <c r="H18" s="87">
        <v>0.60976522863143279</v>
      </c>
      <c r="I18" s="88">
        <v>0.94658692218253926</v>
      </c>
      <c r="J18" s="89">
        <v>8209778769.6099854</v>
      </c>
      <c r="K18" s="67"/>
      <c r="L18" s="41"/>
      <c r="M18" s="41"/>
    </row>
    <row r="19" spans="1:13" s="37" customFormat="1" x14ac:dyDescent="0.25">
      <c r="G19" s="90"/>
      <c r="I19" s="91"/>
    </row>
    <row r="20" spans="1:13" ht="15" customHeight="1" x14ac:dyDescent="0.25">
      <c r="B20" s="39" t="s">
        <v>37</v>
      </c>
      <c r="C20" s="39"/>
      <c r="D20" s="39"/>
      <c r="E20" s="39"/>
      <c r="F20" s="39"/>
      <c r="G20" s="39"/>
      <c r="H20" s="39"/>
      <c r="I20" s="39"/>
      <c r="K20" s="92"/>
    </row>
    <row r="21" spans="1:13" ht="15.75" customHeight="1" thickBot="1" x14ac:dyDescent="0.3">
      <c r="B21" s="39"/>
      <c r="C21" s="39"/>
      <c r="D21" s="39"/>
      <c r="E21" s="39"/>
      <c r="F21" s="39"/>
      <c r="G21" s="39"/>
      <c r="H21" s="39"/>
      <c r="I21" s="39"/>
      <c r="K21" s="91"/>
      <c r="L21" s="92"/>
    </row>
    <row r="22" spans="1:13" ht="17.25" thickBot="1" x14ac:dyDescent="0.35">
      <c r="B22" s="41"/>
      <c r="C22" s="41"/>
      <c r="D22" s="41"/>
      <c r="E22" s="42" t="s">
        <v>27</v>
      </c>
      <c r="F22" s="43"/>
      <c r="G22" s="44" t="s">
        <v>28</v>
      </c>
      <c r="H22" s="45"/>
      <c r="I22" s="46" t="s">
        <v>29</v>
      </c>
      <c r="L22" s="92"/>
    </row>
    <row r="23" spans="1:13" ht="17.25" thickBot="1" x14ac:dyDescent="0.3">
      <c r="B23" s="49" t="s">
        <v>3</v>
      </c>
      <c r="C23" s="49" t="s">
        <v>30</v>
      </c>
      <c r="D23" s="49" t="s">
        <v>31</v>
      </c>
      <c r="E23" s="50" t="s">
        <v>32</v>
      </c>
      <c r="F23" s="50" t="s">
        <v>33</v>
      </c>
      <c r="G23" s="93" t="s">
        <v>32</v>
      </c>
      <c r="H23" s="52" t="s">
        <v>33</v>
      </c>
      <c r="I23" s="53"/>
      <c r="J23" s="54" t="s">
        <v>34</v>
      </c>
      <c r="L23" s="92"/>
    </row>
    <row r="24" spans="1:13" ht="16.5" x14ac:dyDescent="0.3">
      <c r="B24" s="55" t="s">
        <v>18</v>
      </c>
      <c r="C24" s="56">
        <v>100665362860</v>
      </c>
      <c r="D24" s="56">
        <v>113790202000</v>
      </c>
      <c r="E24" s="56">
        <v>14706154837.42</v>
      </c>
      <c r="F24" s="57">
        <v>0.12923920143335363</v>
      </c>
      <c r="G24" s="94">
        <v>20387570265.400002</v>
      </c>
      <c r="H24" s="59">
        <v>0.17916806462299806</v>
      </c>
      <c r="I24" s="59">
        <v>0.72132944956064704</v>
      </c>
      <c r="J24" s="60">
        <v>5681415427.9800014</v>
      </c>
      <c r="K24" s="40"/>
    </row>
    <row r="25" spans="1:13" ht="16.5" x14ac:dyDescent="0.3">
      <c r="B25" s="61" t="s">
        <v>19</v>
      </c>
      <c r="C25" s="62">
        <v>65004098000</v>
      </c>
      <c r="D25" s="62">
        <v>65004098000</v>
      </c>
      <c r="E25" s="62">
        <v>11901502615</v>
      </c>
      <c r="F25" s="63">
        <v>0.18308849720520698</v>
      </c>
      <c r="G25" s="95"/>
      <c r="H25" s="65"/>
      <c r="I25" s="65"/>
      <c r="J25" s="66"/>
    </row>
    <row r="26" spans="1:13" ht="16.5" x14ac:dyDescent="0.3">
      <c r="B26" s="61" t="s">
        <v>20</v>
      </c>
      <c r="C26" s="62">
        <v>13056620000</v>
      </c>
      <c r="D26" s="62">
        <v>26181459140</v>
      </c>
      <c r="E26" s="62">
        <v>2272088100.3899999</v>
      </c>
      <c r="F26" s="63">
        <v>8.6782332804312898E-2</v>
      </c>
      <c r="G26" s="95"/>
      <c r="H26" s="65"/>
      <c r="I26" s="65"/>
      <c r="J26" s="66"/>
    </row>
    <row r="27" spans="1:13" ht="16.5" x14ac:dyDescent="0.3">
      <c r="B27" s="96" t="s">
        <v>21</v>
      </c>
      <c r="C27" s="97">
        <v>22209141860</v>
      </c>
      <c r="D27" s="97">
        <v>22209141860</v>
      </c>
      <c r="E27" s="97">
        <v>532564122.02999997</v>
      </c>
      <c r="F27" s="98">
        <v>2.3979500216043014E-2</v>
      </c>
      <c r="G27" s="95"/>
      <c r="H27" s="65"/>
      <c r="I27" s="65"/>
      <c r="J27" s="66"/>
    </row>
    <row r="28" spans="1:13" ht="36.75" customHeight="1" thickBot="1" x14ac:dyDescent="0.3">
      <c r="B28" s="99" t="s">
        <v>35</v>
      </c>
      <c r="C28" s="100">
        <v>395503000</v>
      </c>
      <c r="D28" s="101">
        <v>395503000</v>
      </c>
      <c r="E28" s="100">
        <v>0</v>
      </c>
      <c r="F28" s="102">
        <v>0</v>
      </c>
      <c r="G28" s="103"/>
      <c r="H28" s="72"/>
      <c r="I28" s="72"/>
      <c r="J28" s="73"/>
    </row>
    <row r="29" spans="1:13" ht="17.25" thickBot="1" x14ac:dyDescent="0.35">
      <c r="B29" s="74" t="s">
        <v>36</v>
      </c>
      <c r="C29" s="75">
        <v>138279817403</v>
      </c>
      <c r="D29" s="75">
        <v>138279817403</v>
      </c>
      <c r="E29" s="75">
        <v>13829604034.810001</v>
      </c>
      <c r="F29" s="76">
        <v>0.10001173196884744</v>
      </c>
      <c r="G29" s="75">
        <v>15589537866</v>
      </c>
      <c r="H29" s="78">
        <v>0.11273906893126823</v>
      </c>
      <c r="I29" s="88">
        <v>0.88710801780543302</v>
      </c>
      <c r="J29" s="80">
        <v>1759933831.1899986</v>
      </c>
      <c r="K29" s="91"/>
    </row>
    <row r="30" spans="1:13" ht="17.25" thickBot="1" x14ac:dyDescent="0.35">
      <c r="B30" s="82" t="s">
        <v>23</v>
      </c>
      <c r="C30" s="83">
        <v>238945180263</v>
      </c>
      <c r="D30" s="83">
        <v>252070019403</v>
      </c>
      <c r="E30" s="84">
        <v>28535758872.230003</v>
      </c>
      <c r="F30" s="85">
        <v>0.11320568364224272</v>
      </c>
      <c r="G30" s="104">
        <v>35977108131.400002</v>
      </c>
      <c r="H30" s="87">
        <v>0.14272664482911457</v>
      </c>
      <c r="I30" s="88">
        <v>0.79316433016261922</v>
      </c>
      <c r="J30" s="89">
        <v>7441349259.1699982</v>
      </c>
      <c r="K30" s="91"/>
    </row>
    <row r="31" spans="1:13" s="37" customFormat="1" ht="15" customHeight="1" x14ac:dyDescent="0.25">
      <c r="I31" s="105"/>
    </row>
    <row r="32" spans="1:13" s="37" customFormat="1" ht="15" customHeight="1" x14ac:dyDescent="0.25">
      <c r="G32" s="92"/>
      <c r="I32" s="40"/>
    </row>
    <row r="33" s="37" customFormat="1" ht="15.75" customHeight="1" x14ac:dyDescent="0.25"/>
    <row r="34" s="37" customFormat="1" x14ac:dyDescent="0.25"/>
    <row r="35" s="37" customFormat="1" x14ac:dyDescent="0.25"/>
    <row r="36" s="37" customFormat="1" x14ac:dyDescent="0.25"/>
    <row r="37" s="37" customFormat="1" x14ac:dyDescent="0.25"/>
    <row r="38" s="37" customFormat="1" x14ac:dyDescent="0.25"/>
    <row r="39" s="37" customFormat="1" x14ac:dyDescent="0.25"/>
    <row r="40" s="37" customFormat="1" x14ac:dyDescent="0.25"/>
    <row r="41" s="37" customFormat="1" x14ac:dyDescent="0.25"/>
    <row r="42" s="37" customFormat="1" x14ac:dyDescent="0.25"/>
    <row r="43" s="37" customFormat="1" x14ac:dyDescent="0.25"/>
    <row r="44" s="37" customFormat="1" x14ac:dyDescent="0.25"/>
    <row r="45" s="37" customFormat="1" x14ac:dyDescent="0.25"/>
    <row r="46" s="37" customFormat="1" x14ac:dyDescent="0.25"/>
    <row r="47" s="37" customFormat="1" x14ac:dyDescent="0.25"/>
    <row r="48" s="37" customFormat="1" x14ac:dyDescent="0.25"/>
    <row r="49" s="37" customFormat="1" x14ac:dyDescent="0.25"/>
    <row r="50" s="37" customFormat="1" x14ac:dyDescent="0.25"/>
    <row r="51" s="37" customFormat="1" x14ac:dyDescent="0.25"/>
    <row r="52" s="37" customFormat="1" x14ac:dyDescent="0.25"/>
    <row r="53" s="37" customFormat="1" x14ac:dyDescent="0.25"/>
    <row r="54" s="37" customFormat="1" x14ac:dyDescent="0.25"/>
    <row r="55" s="37" customFormat="1" x14ac:dyDescent="0.25"/>
    <row r="56" s="37" customFormat="1" x14ac:dyDescent="0.25"/>
    <row r="57" s="37" customFormat="1" x14ac:dyDescent="0.25"/>
    <row r="58" s="37" customFormat="1" x14ac:dyDescent="0.25"/>
    <row r="59" s="37" customFormat="1" x14ac:dyDescent="0.25"/>
    <row r="60" s="37" customFormat="1" x14ac:dyDescent="0.25"/>
    <row r="61" s="37" customFormat="1" x14ac:dyDescent="0.25"/>
    <row r="62" s="37" customFormat="1" x14ac:dyDescent="0.25"/>
    <row r="63" s="37" customFormat="1" x14ac:dyDescent="0.25"/>
    <row r="64"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row r="73" s="37" customFormat="1" x14ac:dyDescent="0.25"/>
    <row r="74" s="37" customFormat="1" x14ac:dyDescent="0.25"/>
  </sheetData>
  <sheetProtection algorithmName="SHA-512" hashValue="gp6zkXyC+0rx6gTXYFBpWulsJ0w6cJxP6ApqIu8zjdMi8DakBJ/CGYpkL7mU4QxFfyQhBUCbDyYAZzIJkcm9mQ==" saltValue="G84lzfCqAZLWlAtYqMfGDQ==" spinCount="100000" sheet="1" objects="1" scenarios="1"/>
  <mergeCells count="16">
    <mergeCell ref="J12:J16"/>
    <mergeCell ref="B20:I21"/>
    <mergeCell ref="E22:F22"/>
    <mergeCell ref="G22:H22"/>
    <mergeCell ref="I22:I23"/>
    <mergeCell ref="G24:G28"/>
    <mergeCell ref="H24:H28"/>
    <mergeCell ref="I24:I28"/>
    <mergeCell ref="J24:J28"/>
    <mergeCell ref="B8:I9"/>
    <mergeCell ref="E10:F10"/>
    <mergeCell ref="G10:H10"/>
    <mergeCell ref="I10:I11"/>
    <mergeCell ref="G12:G16"/>
    <mergeCell ref="H12:H16"/>
    <mergeCell ref="I12:I16"/>
  </mergeCells>
  <conditionalFormatting sqref="I12 I24 I17:I18 I29:I30">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7:J18">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29:J30">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4">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Steffania Barrero Quiñonez</dc:creator>
  <cp:lastModifiedBy>Lorena Steffania Barrero Quiñonez</cp:lastModifiedBy>
  <dcterms:created xsi:type="dcterms:W3CDTF">2021-04-29T21:13:45Z</dcterms:created>
  <dcterms:modified xsi:type="dcterms:W3CDTF">2021-04-29T21:15:40Z</dcterms:modified>
</cp:coreProperties>
</file>