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odriguezb\Desktop\2020\Financiera\Ejecución presupuestal\"/>
    </mc:Choice>
  </mc:AlternateContent>
  <bookViews>
    <workbookView xWindow="0" yWindow="0" windowWidth="15345" windowHeight="4635" activeTab="1"/>
  </bookViews>
  <sheets>
    <sheet name="EJECUCIÓN WEB" sheetId="1" r:id="rId1"/>
    <sheet name="METAS" sheetId="2" r:id="rId2"/>
  </sheets>
  <externalReferences>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 r="A39" i="1"/>
  <c r="A38" i="1"/>
  <c r="A37" i="1"/>
  <c r="A36" i="1"/>
  <c r="A35" i="1"/>
  <c r="A34" i="1"/>
  <c r="A33" i="1"/>
  <c r="A32" i="1"/>
  <c r="A31" i="1"/>
  <c r="A30" i="1"/>
  <c r="A29" i="1"/>
  <c r="A27" i="1"/>
  <c r="A26" i="1"/>
  <c r="A25" i="1"/>
  <c r="A24" i="1"/>
  <c r="A23" i="1"/>
  <c r="A22" i="1"/>
  <c r="A21" i="1"/>
  <c r="A20" i="1"/>
  <c r="A19" i="1"/>
  <c r="A18" i="1"/>
  <c r="A16" i="1"/>
  <c r="A15" i="1"/>
  <c r="A13" i="1"/>
  <c r="A12" i="1"/>
  <c r="A11" i="1"/>
  <c r="A10" i="1"/>
  <c r="B4" i="1"/>
  <c r="B42" i="1" l="1"/>
  <c r="H42" i="1"/>
  <c r="I42" i="1"/>
  <c r="E42" i="1" l="1"/>
  <c r="D42" i="1"/>
  <c r="C42" i="1"/>
  <c r="G42" i="1" l="1"/>
  <c r="F42" i="1"/>
  <c r="K42" i="1" l="1"/>
  <c r="J42" i="1"/>
  <c r="O42" i="1"/>
  <c r="N42" i="1"/>
  <c r="M42" i="1"/>
  <c r="L42" i="1"/>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<sst xmlns="http://schemas.openxmlformats.org/spreadsheetml/2006/main" count="66" uniqueCount="38">
  <si>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</si>
  <si>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</si>
  <si>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</si>
  <si>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</si>
  <si>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</si>
  <si>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</si>
  <si>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</si>
  <si>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</si>
  <si>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</si>
  <si>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</si>
  <si>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</si>
  <si>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</si>
  <si>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</si>
  <si>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</si>
  <si>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</si>
  <si>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</si>
  <si>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</si>
  <si>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</si>
  <si>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</si>
  <si>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</si>
  <si>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</si>
  <si>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</si>
  <si>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de Inversión</t>
  </si>
  <si>
    <t>TOTAL</t>
  </si>
  <si>
    <t>METAS EJECUCIÓN - ACUERDO DE DESEMPEÑO MINCIT</t>
  </si>
  <si>
    <t>JUNIO - 2020</t>
  </si>
  <si>
    <t>COMPROMISOS</t>
  </si>
  <si>
    <t>SIIF NACIÓN</t>
  </si>
  <si>
    <t>META MINCIT</t>
  </si>
  <si>
    <t>AVANCE META</t>
  </si>
  <si>
    <t>APROP. INICIAL</t>
  </si>
  <si>
    <t>APROP. VIGENTE</t>
  </si>
  <si>
    <t>$</t>
  </si>
  <si>
    <t>%</t>
  </si>
  <si>
    <t>POR EJECUTAR $</t>
  </si>
  <si>
    <t>Gastos por Tributos, Multas, Sanciones e Intereses de Mora</t>
  </si>
  <si>
    <t>Inversión</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</si>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</sst>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2">
    <xf numFmtId="0" fontId="0" fillId="0" borderId="0" xfId="0"/>
    <xf numFmtId="0" fontId="3" fillId="2" borderId="0" xfId="1" applyFont="1" applyFill="1" applyBorder="1" applyAlignment="1">
      <alignment vertical="center"/>
    </xf>
    <xf numFmtId="0" fontId="4" fillId="2" borderId="0" xfId="1" applyFont="1" applyFill="1" applyBorder="1" applyAlignment="1">
      <alignment vertical="center"/>
    </xf>
    <xf numFmtId="164" fontId="3" fillId="2" borderId="0" xfId="2" applyNumberFormat="1" applyFont="1" applyFill="1" applyBorder="1" applyAlignment="1">
      <alignment vertical="center"/>
    </xf>
    <xf numFmtId="9" fontId="3" fillId="2" borderId="0" xfId="3" applyFont="1" applyFill="1" applyBorder="1" applyAlignment="1">
      <alignment vertical="center"/>
    </xf>
    <xf numFmtId="0" fontId="3" fillId="0" borderId="0" xfId="1" applyFont="1" applyFill="1" applyBorder="1" applyAlignment="1">
      <alignment vertical="center"/>
    </xf>
    <xf numFmtId="0" fontId="5" fillId="2" borderId="0" xfId="1" applyFont="1" applyFill="1" applyBorder="1" applyAlignment="1">
      <alignment vertical="center"/>
    </xf>
    <xf numFmtId="17" fontId="5" fillId="2" borderId="0" xfId="1" quotePrefix="1" applyNumberFormat="1" applyFont="1" applyFill="1" applyBorder="1" applyAlignment="1">
      <alignment vertical="center"/>
    </xf>
    <xf numFmtId="164" fontId="3" fillId="2" borderId="0" xfId="1" applyNumberFormat="1" applyFont="1" applyFill="1" applyBorder="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NumberFormat="1" applyFont="1" applyFill="1" applyBorder="1" applyAlignment="1">
      <alignment horizontal="left" vertical="center" wrapText="1"/>
    </xf>
    <xf numFmtId="164" fontId="8" fillId="4" borderId="1" xfId="2" applyNumberFormat="1" applyFont="1" applyFill="1" applyBorder="1" applyAlignment="1">
      <alignment vertical="center"/>
    </xf>
    <xf numFmtId="165" fontId="8" fillId="4" borderId="1" xfId="3" applyNumberFormat="1" applyFont="1" applyFill="1" applyBorder="1" applyAlignment="1">
      <alignment horizontal="center" vertical="center"/>
    </xf>
    <xf numFmtId="0" fontId="9" fillId="0" borderId="0" xfId="1" applyFont="1" applyFill="1" applyBorder="1" applyAlignment="1">
      <alignment vertical="center"/>
    </xf>
    <xf numFmtId="0" fontId="7" fillId="5" borderId="1" xfId="1" applyNumberFormat="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NumberFormat="1" applyFont="1" applyFill="1" applyBorder="1" applyAlignment="1">
      <alignment horizontal="left" vertical="center" wrapText="1"/>
    </xf>
    <xf numFmtId="164" fontId="11" fillId="0" borderId="1" xfId="2" applyNumberFormat="1" applyFont="1" applyFill="1" applyBorder="1" applyAlignment="1">
      <alignment vertical="center"/>
    </xf>
    <xf numFmtId="3" fontId="11" fillId="0" borderId="1" xfId="1" applyNumberFormat="1" applyFont="1" applyFill="1" applyBorder="1" applyAlignment="1">
      <alignment vertical="center"/>
    </xf>
    <xf numFmtId="165" fontId="11" fillId="0"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Fill="1" applyBorder="1" applyAlignment="1">
      <alignment vertical="center"/>
    </xf>
    <xf numFmtId="164" fontId="12" fillId="0" borderId="0" xfId="2" applyNumberFormat="1" applyFont="1" applyFill="1" applyBorder="1" applyAlignment="1">
      <alignment vertical="center"/>
    </xf>
    <xf numFmtId="164" fontId="12" fillId="0" borderId="0" xfId="1" applyNumberFormat="1" applyFont="1" applyFill="1" applyBorder="1" applyAlignment="1">
      <alignment vertical="center"/>
    </xf>
    <xf numFmtId="10" fontId="12" fillId="0" borderId="0" xfId="3" applyNumberFormat="1" applyFont="1" applyFill="1" applyBorder="1" applyAlignment="1">
      <alignment vertical="center"/>
    </xf>
    <xf numFmtId="165" fontId="12" fillId="0" borderId="0" xfId="3" applyNumberFormat="1" applyFont="1" applyFill="1" applyBorder="1" applyAlignment="1">
      <alignment horizontal="center" vertical="center"/>
    </xf>
    <xf numFmtId="164" fontId="3" fillId="0" borderId="0" xfId="1" applyNumberFormat="1" applyFont="1" applyFill="1" applyBorder="1" applyAlignment="1">
      <alignment vertical="center"/>
    </xf>
    <xf numFmtId="166" fontId="3" fillId="0" borderId="0" xfId="4" applyNumberFormat="1" applyFont="1" applyFill="1" applyBorder="1" applyAlignment="1">
      <alignment vertical="center"/>
    </xf>
    <xf numFmtId="164" fontId="3" fillId="0" borderId="0" xfId="2" applyNumberFormat="1" applyFont="1" applyFill="1" applyBorder="1" applyAlignment="1">
      <alignment vertical="center"/>
    </xf>
    <xf numFmtId="9" fontId="3" fillId="0" borderId="0" xfId="3" applyFont="1" applyFill="1" applyBorder="1" applyAlignment="1">
      <alignment vertical="center"/>
    </xf>
    <xf numFmtId="0" fontId="13" fillId="2" borderId="0" xfId="1" applyFont="1" applyFill="1" applyBorder="1"/>
    <xf numFmtId="0" fontId="13" fillId="0" borderId="0" xfId="1" applyFont="1" applyFill="1" applyBorder="1"/>
    <xf numFmtId="10" fontId="13" fillId="2" borderId="0" xfId="1" applyNumberFormat="1" applyFont="1" applyFill="1" applyBorder="1"/>
    <xf numFmtId="0" fontId="15" fillId="2" borderId="0" xfId="1" applyFont="1" applyFill="1" applyBorder="1"/>
    <xf numFmtId="10" fontId="15" fillId="2" borderId="0" xfId="1" applyNumberFormat="1" applyFont="1" applyFill="1" applyBorder="1"/>
    <xf numFmtId="0" fontId="15" fillId="0" borderId="0" xfId="1" applyFont="1" applyFill="1" applyBorder="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0" fontId="21" fillId="8" borderId="8" xfId="1" applyFont="1" applyFill="1" applyBorder="1"/>
    <xf numFmtId="167" fontId="21" fillId="0" borderId="8" xfId="5" applyFont="1" applyBorder="1"/>
    <xf numFmtId="10" fontId="21" fillId="0" borderId="8" xfId="3" applyNumberFormat="1" applyFont="1" applyBorder="1"/>
    <xf numFmtId="10" fontId="15" fillId="2" borderId="0" xfId="3" applyNumberFormat="1" applyFont="1" applyFill="1" applyBorder="1"/>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8" xfId="3" applyNumberFormat="1" applyFont="1" applyBorder="1" applyAlignment="1">
      <alignment horizontal="right"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applyBorder="1"/>
    <xf numFmtId="10" fontId="13" fillId="2" borderId="0" xfId="3" applyNumberFormat="1" applyFont="1" applyFill="1" applyBorder="1"/>
    <xf numFmtId="167" fontId="13" fillId="2" borderId="0" xfId="5" applyFont="1" applyFill="1" applyBorder="1"/>
    <xf numFmtId="0" fontId="17" fillId="3" borderId="5" xfId="1" applyFont="1" applyFill="1" applyBorder="1" applyAlignment="1">
      <alignment horizontal="center" vertical="center"/>
    </xf>
    <xf numFmtId="0" fontId="21" fillId="8" borderId="10" xfId="1" applyFont="1" applyFill="1" applyBorder="1"/>
    <xf numFmtId="167" fontId="21" fillId="0" borderId="10" xfId="5" applyFont="1" applyBorder="1"/>
    <xf numFmtId="10" fontId="21" fillId="0" borderId="10" xfId="3" applyNumberFormat="1" applyFont="1" applyBorder="1"/>
    <xf numFmtId="0" fontId="21" fillId="8" borderId="11" xfId="1" applyFont="1" applyFill="1" applyBorder="1" applyAlignment="1">
      <alignment horizontal="left" vertical="center" wrapText="1"/>
    </xf>
    <xf numFmtId="167" fontId="21" fillId="0" borderId="11" xfId="5" applyFont="1" applyBorder="1" applyAlignment="1">
      <alignment horizontal="center" vertical="center"/>
    </xf>
    <xf numFmtId="167" fontId="21" fillId="0" borderId="11" xfId="5" applyFont="1" applyBorder="1" applyAlignment="1">
      <alignment vertical="center"/>
    </xf>
    <xf numFmtId="10" fontId="21" fillId="0" borderId="10"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Border="1" applyAlignment="1">
      <alignment horizontal="right" vertical="center"/>
    </xf>
    <xf numFmtId="167" fontId="19" fillId="0" borderId="4" xfId="5" applyFont="1" applyBorder="1" applyAlignment="1">
      <alignment horizontal="center" vertical="center"/>
    </xf>
    <xf numFmtId="167" fontId="19" fillId="0" borderId="9" xfId="5" applyFont="1" applyBorder="1" applyAlignment="1">
      <alignment horizontal="center" vertical="center"/>
    </xf>
    <xf numFmtId="167" fontId="19" fillId="0" borderId="6" xfId="5" applyFont="1" applyBorder="1" applyAlignment="1">
      <alignment horizontal="center" vertical="center"/>
    </xf>
    <xf numFmtId="10" fontId="19" fillId="0" borderId="4" xfId="3" applyNumberFormat="1" applyFont="1" applyBorder="1" applyAlignment="1">
      <alignment horizontal="center" vertical="center"/>
    </xf>
    <xf numFmtId="10" fontId="19" fillId="0" borderId="9" xfId="3" applyNumberFormat="1" applyFont="1" applyBorder="1" applyAlignment="1">
      <alignment horizontal="center" vertical="center"/>
    </xf>
    <xf numFmtId="10" fontId="19" fillId="0" borderId="6" xfId="3" applyNumberFormat="1" applyFont="1" applyBorder="1" applyAlignment="1">
      <alignment horizontal="center" vertical="center"/>
    </xf>
    <xf numFmtId="169" fontId="19" fillId="0" borderId="4" xfId="6" applyNumberFormat="1" applyFont="1" applyBorder="1" applyAlignment="1">
      <alignment horizontal="center" vertical="center"/>
    </xf>
    <xf numFmtId="169" fontId="19" fillId="0" borderId="9" xfId="6" applyNumberFormat="1" applyFont="1" applyBorder="1" applyAlignment="1">
      <alignment horizontal="center" vertical="center"/>
    </xf>
    <xf numFmtId="169" fontId="19" fillId="0" borderId="6" xfId="6" applyNumberFormat="1" applyFont="1" applyBorder="1" applyAlignment="1">
      <alignment horizontal="center" vertical="center"/>
    </xf>
    <xf numFmtId="0" fontId="14" fillId="0" borderId="0" xfId="1" applyFont="1" applyFill="1" applyBorder="1" applyAlignment="1">
      <alignment horizontal="center" vertical="center"/>
    </xf>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0" fontId="18" fillId="6" borderId="6" xfId="1" applyFont="1" applyFill="1" applyBorder="1" applyAlignment="1">
      <alignment horizontal="center" vertical="center"/>
    </xf>
  </cellXfs>
  <cellStyles count="7">
    <cellStyle name="Millares 2" xfId="2"/>
    <cellStyle name="Millares 3" xfId="5"/>
    <cellStyle name="Moneda 2" xfId="6"/>
    <cellStyle name="Normal" xfId="0" builtinId="0"/>
    <cellStyle name="Normal 2" xfId="1"/>
    <cellStyle name="Porcentaje 2" xfId="3"/>
    <cellStyle name="Porcentaje 3" xfId="4"/>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2992670</xdr:colOff>
      <xdr:row>5</xdr:row>
      <xdr:rowOff>166688</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992670" cy="1300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0/WEB%20SIC/INFORME%20EPA%20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RECURSO"/>
      <sheetName val="TD-EPA"/>
      <sheetName val="EPA - SIIF"/>
      <sheetName val="METAS EJEC. SIC - MINCIT"/>
    </sheetNames>
    <sheetDataSet>
      <sheetData sheetId="0"/>
      <sheetData sheetId="1"/>
      <sheetData sheetId="2">
        <row r="4">
          <cell r="D4" t="str">
            <v>JUNIO - 2020</v>
          </cell>
        </row>
      </sheetData>
      <sheetData sheetId="3"/>
      <sheetData sheetId="4">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ACTIVOS NO FINANCIEROS</v>
          </cell>
        </row>
        <row r="12">
          <cell r="A12" t="str">
            <v>ADQUISICIONES DIFERENTES DE ACTIVOS</v>
          </cell>
        </row>
        <row r="14">
          <cell r="A14" t="str">
            <v>CONVENCION DEL METRO - OFICINA INTERNACIONAL DE PESAS Y MEDIDAS - BIPM. LEY 1512 DE 2012</v>
          </cell>
        </row>
        <row r="15">
          <cell r="A15" t="str">
            <v>ORGANIZACION PARA LA COOPERACION Y EL DESARROLLO ECONOMICO OCDE-ARTICULO 47 LEY 1450 DE 2011</v>
          </cell>
        </row>
        <row r="16">
          <cell r="A16" t="str">
            <v>PROVISIÓN PARA GASTOS INSTITUCIONALES Y/O SECTORIALES CONTINGENTES- PREVIO CONCEPTO DGPPN</v>
          </cell>
        </row>
        <row r="17">
          <cell r="A17" t="str">
            <v>MESADAS PENSIONALES (DE PENSIONES)</v>
          </cell>
        </row>
        <row r="18">
          <cell r="A18" t="str">
            <v>APORTE PREVISION SOCIAL SERVICIOS MEDICOS (NO DE PENSIONES)</v>
          </cell>
        </row>
        <row r="19">
          <cell r="A19" t="str">
            <v>SENTENCIAS</v>
          </cell>
        </row>
        <row r="20">
          <cell r="A20" t="str">
            <v>CONCILIACIONES</v>
          </cell>
        </row>
        <row r="21">
          <cell r="A21" t="str">
            <v>INCAPACIDADES Y LICENCIAS DE MATERNIDAD Y PATERNIDAD (NO DE PENSIONES)</v>
          </cell>
        </row>
        <row r="23">
          <cell r="A23" t="str">
            <v>IMPUESTOS</v>
          </cell>
        </row>
        <row r="24">
          <cell r="A24" t="str">
            <v>CUOTA DE FISCALIZACIÓN Y AUDITAJE</v>
          </cell>
        </row>
        <row r="27">
          <cell r="A27" t="str">
            <v>INCREMENTO DE LA COBERTURA DE LOS SERVICIOS DE LA RED NACIONAL DE PROTECCIÓN AL CONSUMIDOR EN EL TERRITORIO  NACIONAL</v>
          </cell>
        </row>
        <row r="28">
          <cell r="A28" t="str">
            <v>MEJORAMIENTO DEL CONTROL Y VIGILANCIA A LAS CÁMARAS DE COMERCIO Y COMERCIANTES A NIVEL  NACIONAL</v>
          </cell>
        </row>
        <row r="29">
          <cell r="A29" t="str">
            <v>FORTALECIMIENTO DE LA FUNCIÓN JURISDICCIONAL DE LA SUPERINTENDENCIA DE INDUSTRIA Y COMERCIO A NIVEL  NACIONAL</v>
          </cell>
        </row>
        <row r="30">
          <cell r="A30" t="str">
            <v>FORTALECIMIENTO DE LA PROTECCIÓN DE DATOS PERSONALES A NIVEL  NACIONAL</v>
          </cell>
        </row>
        <row r="31">
          <cell r="A31" t="str">
            <v>FORTALECIMIENTO DEL RÉGIMEN DE PROTECCIÓN DE LA LIBRE COMPETENCIA ECONÓMICA EN LOS MERCADOS A NIVEL  NACIONAL</v>
          </cell>
        </row>
        <row r="32">
          <cell r="A32" t="str">
            <v>FORTALECIMIENTO DE LA ATENCIÓN Y PROMOCIÓN DE TRÁMITES Y SERVICIOS EN EL MARCO DEL SISTEMA DE PROPIEDAD INDUSTRIAL A NIVEL  NACIONAL</v>
          </cell>
        </row>
        <row r="33">
          <cell r="A33" t="str">
            <v>MEJORAMIENTO EN LA EJECUCIÓN DE LAS FUNCIONES ASIGNADAS EN MATERIA DE PROTECCIÓN AL CONSUMIDOR A NIVEL  NACIONAL</v>
          </cell>
        </row>
        <row r="34">
          <cell r="A34" t="str">
            <v>FORTALECIMIENTO DE LA FUNCIÓN DE INSPECCIÓN, CONTROL Y VIGILANCIA DE LA SUPERINTENDENCIA DE INDUSTRIA Y COMERCIO EN EL MARCO DEL SUBSISTEMA NACIONAL DE CALIDAD, EL RÉGIMEN DE CONTROL DE PRECIOS Y EL SECTOR VALUATORIO A NIVEL  NACIONAL</v>
          </cell>
        </row>
        <row r="36">
          <cell r="A36" t="str">
            <v>FORTALECIMIENTO DEL SISTEMA DE ATENCIÓN AL CIUDADANO DE LA SUPERINTENDENCIA DE INDUSTRIA Y COMERCIO A NIVEL  NACIONAL</v>
          </cell>
        </row>
        <row r="37">
          <cell r="A37" t="str">
            <v>MEJORAMIENTO DE LOS SISTEMAS DE INFORMACIÓN Y SERVICIOS TECNOLÓGICOS DE LA SUPERINTENDENCIA DE INDUSTRIA Y COMERCIO EN EL TERRITORIO  NACIONAL</v>
          </cell>
        </row>
        <row r="38">
          <cell r="A38" t="str">
            <v>MEJORAMIENTO DE LA INFRAESTRUCTURA FÍSICA DE LA SEDE DE LA SUPERINTENDENCIA DE INDUSTRIA Y COMERCIO EN  BOGOTÁ</v>
          </cell>
        </row>
        <row r="39">
          <cell r="A39" t="str">
            <v>MEJORAMIENTO EN LA CALIDAD DE LA GESTIÓN ESTRATÉGICA DE LA SUPERINTENDENCIA DE INDUSTRIA Y COMERCIO A NIVEL  NACIONAL</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5"/>
  <sheetViews>
    <sheetView zoomScale="80" zoomScaleNormal="80" workbookViewId="0">
      <pane xSplit="1" ySplit="7" topLeftCell="B8" activePane="bottomRight" state="frozen"/>
      <selection pane="topRight" activeCell="B1" sqref="B1"/>
      <selection pane="bottomLeft" activeCell="A2" sqref="A2"/>
      <selection pane="bottomRight" activeCell="E36" sqref="E36"/>
    </sheetView>
  </sheetViews>
  <sheetFormatPr baseColWidth="10" defaultRowHeight="15" x14ac:dyDescent="0.25"/>
  <cols>
    <col min="1" max="1" width="45.140625" style="5" customWidth="1"/>
    <col min="2" max="2" width="19.28515625" style="33" customWidth="1"/>
    <col min="3" max="3" width="20" style="5" bestFit="1" customWidth="1"/>
    <col min="4" max="4" width="19.42578125" style="5" bestFit="1" customWidth="1"/>
    <col min="5" max="5" width="16.5703125" style="5" bestFit="1" customWidth="1"/>
    <col min="6" max="6" width="18.140625" style="35" bestFit="1" customWidth="1"/>
    <col min="7" max="7" width="14.85546875" style="5" bestFit="1" customWidth="1"/>
    <col min="8" max="8" width="19.42578125" style="35" bestFit="1" customWidth="1"/>
    <col min="9" max="9" width="18.140625" style="35" bestFit="1" customWidth="1"/>
    <col min="10" max="10" width="19" style="35" bestFit="1" customWidth="1"/>
    <col min="11" max="11" width="11.7109375" style="36" bestFit="1" customWidth="1"/>
    <col min="12" max="12" width="19.42578125" style="35" bestFit="1" customWidth="1"/>
    <col min="13" max="13" width="18.7109375" style="36" bestFit="1" customWidth="1"/>
    <col min="14" max="14" width="23.5703125" style="35" bestFit="1" customWidth="1"/>
    <col min="15" max="15" width="15.140625" style="36"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JUNIO - 2020</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30"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83960832908</v>
      </c>
      <c r="C8" s="16">
        <v>83960832908</v>
      </c>
      <c r="D8" s="16">
        <v>36171495734.690002</v>
      </c>
      <c r="E8" s="17">
        <v>0.43081392218113035</v>
      </c>
      <c r="F8" s="16">
        <v>32357866330.990002</v>
      </c>
      <c r="G8" s="17">
        <v>0.38539239321799135</v>
      </c>
      <c r="H8" s="16">
        <v>73261212228.059998</v>
      </c>
      <c r="I8" s="16">
        <v>32346260699.990002</v>
      </c>
      <c r="J8" s="16">
        <v>10699620679.940001</v>
      </c>
      <c r="K8" s="17">
        <v>0.12743585680794878</v>
      </c>
      <c r="L8" s="16">
        <v>47789337173.309998</v>
      </c>
      <c r="M8" s="17">
        <v>0.56918607781886965</v>
      </c>
      <c r="N8" s="16">
        <v>51602966577.009995</v>
      </c>
      <c r="O8" s="17">
        <v>0.61460760678200865</v>
      </c>
    </row>
    <row r="9" spans="1:15" s="18" customFormat="1" ht="15.75" x14ac:dyDescent="0.25">
      <c r="A9" s="19" t="s">
        <v>19</v>
      </c>
      <c r="B9" s="20">
        <v>61891218000</v>
      </c>
      <c r="C9" s="20">
        <v>61891218000</v>
      </c>
      <c r="D9" s="20">
        <v>27662344506</v>
      </c>
      <c r="E9" s="21">
        <v>0.44695104410451253</v>
      </c>
      <c r="F9" s="20">
        <v>27662307706</v>
      </c>
      <c r="G9" s="21">
        <v>0.44695044951288565</v>
      </c>
      <c r="H9" s="20">
        <v>59240085000</v>
      </c>
      <c r="I9" s="20">
        <v>27650865650</v>
      </c>
      <c r="J9" s="20">
        <v>2651133000</v>
      </c>
      <c r="K9" s="21">
        <v>4.2835366400447959E-2</v>
      </c>
      <c r="L9" s="20">
        <v>34228873494</v>
      </c>
      <c r="M9" s="21">
        <v>0.55304895589548742</v>
      </c>
      <c r="N9" s="20">
        <v>34228910294</v>
      </c>
      <c r="O9" s="21">
        <v>0.55304955048711435</v>
      </c>
    </row>
    <row r="10" spans="1:15" x14ac:dyDescent="0.25">
      <c r="A10" s="22" t="str">
        <f>+'[1]TD-EPA'!A6</f>
        <v>SALARIO</v>
      </c>
      <c r="B10" s="23">
        <v>33556177000</v>
      </c>
      <c r="C10" s="24">
        <v>33556177000</v>
      </c>
      <c r="D10" s="24">
        <v>16182474870</v>
      </c>
      <c r="E10" s="25">
        <v>0.48225025365672614</v>
      </c>
      <c r="F10" s="23">
        <v>16182474870</v>
      </c>
      <c r="G10" s="25">
        <v>0.48225025365672614</v>
      </c>
      <c r="H10" s="23">
        <v>33556177000</v>
      </c>
      <c r="I10" s="23">
        <v>16177591944</v>
      </c>
      <c r="J10" s="23">
        <v>0</v>
      </c>
      <c r="K10" s="25">
        <v>0</v>
      </c>
      <c r="L10" s="23">
        <v>17373702130</v>
      </c>
      <c r="M10" s="25">
        <v>0.51774974634327386</v>
      </c>
      <c r="N10" s="23">
        <v>17373702130</v>
      </c>
      <c r="O10" s="25">
        <v>0.51774974634327386</v>
      </c>
    </row>
    <row r="11" spans="1:15" ht="28.5" x14ac:dyDescent="0.25">
      <c r="A11" s="22" t="str">
        <f>+'[1]TD-EPA'!A7</f>
        <v>CONTRIBUCIONES INHERENTES A LA NÓMINA</v>
      </c>
      <c r="B11" s="23">
        <v>13494483000</v>
      </c>
      <c r="C11" s="24">
        <v>13494483000</v>
      </c>
      <c r="D11" s="24">
        <v>6452263854</v>
      </c>
      <c r="E11" s="25">
        <v>0.47814087090257551</v>
      </c>
      <c r="F11" s="23">
        <v>6452227054</v>
      </c>
      <c r="G11" s="25">
        <v>0.47813814386219911</v>
      </c>
      <c r="H11" s="23">
        <v>13494483000</v>
      </c>
      <c r="I11" s="23">
        <v>6452227054</v>
      </c>
      <c r="J11" s="23">
        <v>0</v>
      </c>
      <c r="K11" s="25">
        <v>0</v>
      </c>
      <c r="L11" s="23">
        <v>7042219146</v>
      </c>
      <c r="M11" s="25">
        <v>0.52185912909742449</v>
      </c>
      <c r="N11" s="23">
        <v>7042255946</v>
      </c>
      <c r="O11" s="25">
        <v>0.52186185613780089</v>
      </c>
    </row>
    <row r="12" spans="1:15" ht="28.5" x14ac:dyDescent="0.25">
      <c r="A12" s="22" t="str">
        <f>+'[1]TD-EPA'!A8</f>
        <v>REMUNERACIONES NO CONSTITUTIVAS DE FACTOR SALARIAL</v>
      </c>
      <c r="B12" s="23">
        <v>12189425000</v>
      </c>
      <c r="C12" s="24">
        <v>12189425000</v>
      </c>
      <c r="D12" s="24">
        <v>5027605782</v>
      </c>
      <c r="E12" s="25">
        <v>0.41245635310935502</v>
      </c>
      <c r="F12" s="23">
        <v>5027605782</v>
      </c>
      <c r="G12" s="25">
        <v>0.41245635310935502</v>
      </c>
      <c r="H12" s="23">
        <v>12189425000</v>
      </c>
      <c r="I12" s="23">
        <v>5021046652</v>
      </c>
      <c r="J12" s="23">
        <v>0</v>
      </c>
      <c r="K12" s="25">
        <v>0</v>
      </c>
      <c r="L12" s="23">
        <v>7161819218</v>
      </c>
      <c r="M12" s="25">
        <v>0.58754364689064498</v>
      </c>
      <c r="N12" s="23">
        <v>7161819218</v>
      </c>
      <c r="O12" s="25">
        <v>0.58754364689064498</v>
      </c>
    </row>
    <row r="13" spans="1:15" ht="42.75" x14ac:dyDescent="0.25">
      <c r="A13" s="22" t="str">
        <f>+'[1]TD-EPA'!A9</f>
        <v>OTROS GASTOS DE PERSONAL - DISTRIBUCIÓN PREVIO CONCEPTO DGPPN</v>
      </c>
      <c r="B13" s="23">
        <v>2651133000</v>
      </c>
      <c r="C13" s="24">
        <v>2651133000</v>
      </c>
      <c r="D13" s="24">
        <v>0</v>
      </c>
      <c r="E13" s="25">
        <v>0</v>
      </c>
      <c r="F13" s="23">
        <v>0</v>
      </c>
      <c r="G13" s="25">
        <v>0</v>
      </c>
      <c r="H13" s="23">
        <v>0</v>
      </c>
      <c r="I13" s="23">
        <v>0</v>
      </c>
      <c r="J13" s="23">
        <v>2651133000</v>
      </c>
      <c r="K13" s="25">
        <v>1</v>
      </c>
      <c r="L13" s="23">
        <v>2651133000</v>
      </c>
      <c r="M13" s="25">
        <v>1</v>
      </c>
      <c r="N13" s="23">
        <v>2651133000</v>
      </c>
      <c r="O13" s="25">
        <v>1</v>
      </c>
    </row>
    <row r="14" spans="1:15" s="18" customFormat="1" ht="15" customHeight="1" x14ac:dyDescent="0.25">
      <c r="A14" s="19" t="s">
        <v>20</v>
      </c>
      <c r="B14" s="20">
        <v>13056620000</v>
      </c>
      <c r="C14" s="20">
        <v>13056620000</v>
      </c>
      <c r="D14" s="20">
        <v>7451526080.1099997</v>
      </c>
      <c r="E14" s="21">
        <v>0.57070865814506355</v>
      </c>
      <c r="F14" s="20">
        <v>3666328595.7600002</v>
      </c>
      <c r="G14" s="21">
        <v>0.28080227468977426</v>
      </c>
      <c r="H14" s="20">
        <v>10767098343.059999</v>
      </c>
      <c r="I14" s="20">
        <v>3666328595.7600002</v>
      </c>
      <c r="J14" s="20">
        <v>2289521656.9400005</v>
      </c>
      <c r="K14" s="21">
        <v>0.17535331938434301</v>
      </c>
      <c r="L14" s="20">
        <v>5605093919.8900003</v>
      </c>
      <c r="M14" s="21">
        <v>0.42929134185493645</v>
      </c>
      <c r="N14" s="20">
        <v>9390291404.2399998</v>
      </c>
      <c r="O14" s="21">
        <v>0.71919772531022574</v>
      </c>
    </row>
    <row r="15" spans="1:15" ht="28.5" x14ac:dyDescent="0.25">
      <c r="A15" s="22" t="str">
        <f>+'[1]TD-EPA'!A11</f>
        <v>ADQUISICIÓN DE ACTIVOS NO FINANCIEROS</v>
      </c>
      <c r="B15" s="23">
        <v>317824000</v>
      </c>
      <c r="C15" s="24">
        <v>317824000</v>
      </c>
      <c r="D15" s="24">
        <v>7061500</v>
      </c>
      <c r="E15" s="25">
        <v>2.2218271747885623E-2</v>
      </c>
      <c r="F15" s="23">
        <v>7000000</v>
      </c>
      <c r="G15" s="25">
        <v>2.2024768425291986E-2</v>
      </c>
      <c r="H15" s="23">
        <v>7061500</v>
      </c>
      <c r="I15" s="23">
        <v>7000000</v>
      </c>
      <c r="J15" s="23">
        <v>310762500</v>
      </c>
      <c r="K15" s="25">
        <v>0.9777817282521144</v>
      </c>
      <c r="L15" s="23">
        <v>310762500</v>
      </c>
      <c r="M15" s="25">
        <v>0.9777817282521144</v>
      </c>
      <c r="N15" s="23">
        <v>310824000</v>
      </c>
      <c r="O15" s="25">
        <v>0.977975231574708</v>
      </c>
    </row>
    <row r="16" spans="1:15" x14ac:dyDescent="0.25">
      <c r="A16" s="22" t="str">
        <f>+'[1]TD-EPA'!A12</f>
        <v>ADQUISICIONES DIFERENTES DE ACTIVOS</v>
      </c>
      <c r="B16" s="23">
        <v>12738796000</v>
      </c>
      <c r="C16" s="24">
        <v>12738796000</v>
      </c>
      <c r="D16" s="24">
        <v>7444464580.1099997</v>
      </c>
      <c r="E16" s="25">
        <v>0.58439310748912221</v>
      </c>
      <c r="F16" s="23">
        <v>3659328595.7600002</v>
      </c>
      <c r="G16" s="25">
        <v>0.28725859145244181</v>
      </c>
      <c r="H16" s="23">
        <v>10760036843.059999</v>
      </c>
      <c r="I16" s="23">
        <v>3659328595.7600002</v>
      </c>
      <c r="J16" s="23">
        <v>1978759156.9400005</v>
      </c>
      <c r="K16" s="25">
        <v>0.15533329499428364</v>
      </c>
      <c r="L16" s="23">
        <v>5294331419.8900003</v>
      </c>
      <c r="M16" s="25">
        <v>0.41560689251087785</v>
      </c>
      <c r="N16" s="23">
        <v>9079467404.2399998</v>
      </c>
      <c r="O16" s="25">
        <v>0.71274140854755819</v>
      </c>
    </row>
    <row r="17" spans="1:15" s="18" customFormat="1" ht="15.75" x14ac:dyDescent="0.25">
      <c r="A17" s="19" t="s">
        <v>21</v>
      </c>
      <c r="B17" s="20">
        <v>9012994908</v>
      </c>
      <c r="C17" s="20">
        <v>9012994908</v>
      </c>
      <c r="D17" s="20">
        <v>1057625148.58</v>
      </c>
      <c r="E17" s="21">
        <v>0.1173444742148078</v>
      </c>
      <c r="F17" s="20">
        <v>1029230029.23</v>
      </c>
      <c r="G17" s="21">
        <v>0.1141940098419947</v>
      </c>
      <c r="H17" s="20">
        <v>3254028885</v>
      </c>
      <c r="I17" s="20">
        <v>1029066454.23</v>
      </c>
      <c r="J17" s="20">
        <v>5758966023</v>
      </c>
      <c r="K17" s="21">
        <v>0.63896252930180841</v>
      </c>
      <c r="L17" s="20">
        <v>7955369759.4200001</v>
      </c>
      <c r="M17" s="21">
        <v>0.88265552578519224</v>
      </c>
      <c r="N17" s="20">
        <v>7983764878.7700005</v>
      </c>
      <c r="O17" s="21">
        <v>0.88580599015800532</v>
      </c>
    </row>
    <row r="18" spans="1:15" ht="42.75" x14ac:dyDescent="0.25">
      <c r="A18" s="22" t="str">
        <f>+'[1]TD-EPA'!A14</f>
        <v>CONVENCION DEL METRO - OFICINA INTERNACIONAL DE PESAS Y MEDIDAS - BIPM. LEY 1512 DE 2012</v>
      </c>
      <c r="B18" s="23">
        <v>206629000</v>
      </c>
      <c r="C18" s="24">
        <v>206629000</v>
      </c>
      <c r="D18" s="24">
        <v>0</v>
      </c>
      <c r="E18" s="25">
        <v>0</v>
      </c>
      <c r="F18" s="23">
        <v>0</v>
      </c>
      <c r="G18" s="25">
        <v>0</v>
      </c>
      <c r="H18" s="23">
        <v>0</v>
      </c>
      <c r="I18" s="23">
        <v>0</v>
      </c>
      <c r="J18" s="23">
        <v>206629000</v>
      </c>
      <c r="K18" s="25">
        <v>1</v>
      </c>
      <c r="L18" s="23">
        <v>206629000</v>
      </c>
      <c r="M18" s="25">
        <v>1</v>
      </c>
      <c r="N18" s="23">
        <v>206629000</v>
      </c>
      <c r="O18" s="25">
        <v>1</v>
      </c>
    </row>
    <row r="19" spans="1:15" ht="42.75" x14ac:dyDescent="0.25">
      <c r="A19" s="22" t="str">
        <f>+'[1]TD-EPA'!A15</f>
        <v>ORGANIZACION PARA LA COOPERACION Y EL DESARROLLO ECONOMICO OCDE-ARTICULO 47 LEY 1450 DE 2011</v>
      </c>
      <c r="B19" s="23">
        <v>82756000</v>
      </c>
      <c r="C19" s="24">
        <v>82756000</v>
      </c>
      <c r="D19" s="24">
        <v>33078690</v>
      </c>
      <c r="E19" s="25">
        <v>0.39971349509401133</v>
      </c>
      <c r="F19" s="23">
        <v>31010335</v>
      </c>
      <c r="G19" s="25">
        <v>0.37472008071922275</v>
      </c>
      <c r="H19" s="23">
        <v>33078690</v>
      </c>
      <c r="I19" s="23">
        <v>31010335</v>
      </c>
      <c r="J19" s="23">
        <v>49677310</v>
      </c>
      <c r="K19" s="25">
        <v>0.60028650490598867</v>
      </c>
      <c r="L19" s="23">
        <v>49677310</v>
      </c>
      <c r="M19" s="25">
        <v>0.60028650490598867</v>
      </c>
      <c r="N19" s="23">
        <v>51745665</v>
      </c>
      <c r="O19" s="25">
        <v>0.6252799192807772</v>
      </c>
    </row>
    <row r="20" spans="1:15" ht="57" x14ac:dyDescent="0.25">
      <c r="A20" s="22" t="str">
        <f>+'[1]TD-EPA'!A16</f>
        <v>PROVISIÓN PARA GASTOS INSTITUCIONALES Y/O SECTORIALES CONTINGENTES- PREVIO CONCEPTO DGPPN</v>
      </c>
      <c r="B20" s="23">
        <v>2849371908</v>
      </c>
      <c r="C20" s="24">
        <v>2849371908</v>
      </c>
      <c r="D20" s="24">
        <v>0</v>
      </c>
      <c r="E20" s="25">
        <v>0</v>
      </c>
      <c r="F20" s="23">
        <v>0</v>
      </c>
      <c r="G20" s="25">
        <v>0</v>
      </c>
      <c r="H20" s="23">
        <v>0</v>
      </c>
      <c r="I20" s="23">
        <v>0</v>
      </c>
      <c r="J20" s="23">
        <v>2849371908</v>
      </c>
      <c r="K20" s="25">
        <v>1</v>
      </c>
      <c r="L20" s="23">
        <v>2849371908</v>
      </c>
      <c r="M20" s="25">
        <v>1</v>
      </c>
      <c r="N20" s="23">
        <v>2849371908</v>
      </c>
      <c r="O20" s="25">
        <v>1</v>
      </c>
    </row>
    <row r="21" spans="1:15" x14ac:dyDescent="0.25">
      <c r="A21" s="22" t="str">
        <f>+'[1]TD-EPA'!A17</f>
        <v>MESADAS PENSIONALES (DE PENSIONES)</v>
      </c>
      <c r="B21" s="23">
        <v>431753000</v>
      </c>
      <c r="C21" s="24">
        <v>431753000</v>
      </c>
      <c r="D21" s="24">
        <v>198572997.58000001</v>
      </c>
      <c r="E21" s="25">
        <v>0.45992268167215983</v>
      </c>
      <c r="F21" s="23">
        <v>198558647.22999999</v>
      </c>
      <c r="G21" s="25">
        <v>0.45988944426558703</v>
      </c>
      <c r="H21" s="23">
        <v>431753000</v>
      </c>
      <c r="I21" s="23">
        <v>198558647.22999999</v>
      </c>
      <c r="J21" s="23">
        <v>0</v>
      </c>
      <c r="K21" s="25">
        <v>0</v>
      </c>
      <c r="L21" s="23">
        <v>233180002.41999999</v>
      </c>
      <c r="M21" s="25">
        <v>0.54007731832784023</v>
      </c>
      <c r="N21" s="23">
        <v>233194352.77000001</v>
      </c>
      <c r="O21" s="25">
        <v>0.54011055573441302</v>
      </c>
    </row>
    <row r="22" spans="1:15" ht="28.5" x14ac:dyDescent="0.25">
      <c r="A22" s="22" t="str">
        <f>+'[1]TD-EPA'!A18</f>
        <v>APORTE PREVISION SOCIAL SERVICIOS MEDICOS (NO DE PENSIONES)</v>
      </c>
      <c r="B22" s="23">
        <v>680312000</v>
      </c>
      <c r="C22" s="24">
        <v>680312000</v>
      </c>
      <c r="D22" s="24">
        <v>361651286</v>
      </c>
      <c r="E22" s="25">
        <v>0.53159621761779885</v>
      </c>
      <c r="F22" s="23">
        <v>361651286</v>
      </c>
      <c r="G22" s="25">
        <v>0.53159621761779885</v>
      </c>
      <c r="H22" s="23">
        <v>680312000</v>
      </c>
      <c r="I22" s="23">
        <v>361651286</v>
      </c>
      <c r="J22" s="23">
        <v>0</v>
      </c>
      <c r="K22" s="25">
        <v>0</v>
      </c>
      <c r="L22" s="23">
        <v>318660714</v>
      </c>
      <c r="M22" s="25">
        <v>0.46840378238220109</v>
      </c>
      <c r="N22" s="23">
        <v>318660714</v>
      </c>
      <c r="O22" s="25">
        <v>0.46840378238220109</v>
      </c>
    </row>
    <row r="23" spans="1:15" x14ac:dyDescent="0.25">
      <c r="A23" s="22" t="str">
        <f>+'[1]TD-EPA'!A19</f>
        <v>SENTENCIAS</v>
      </c>
      <c r="B23" s="23">
        <v>2121800000</v>
      </c>
      <c r="C23" s="24">
        <v>2121800000</v>
      </c>
      <c r="D23" s="24">
        <v>144869813</v>
      </c>
      <c r="E23" s="25">
        <v>6.8276846545385989E-2</v>
      </c>
      <c r="F23" s="23">
        <v>120941399</v>
      </c>
      <c r="G23" s="25">
        <v>5.6999433971156567E-2</v>
      </c>
      <c r="H23" s="23">
        <v>564119102</v>
      </c>
      <c r="I23" s="23">
        <v>120941399</v>
      </c>
      <c r="J23" s="23">
        <v>1557680898</v>
      </c>
      <c r="K23" s="25">
        <v>0.7341318210952964</v>
      </c>
      <c r="L23" s="23">
        <v>1976930187</v>
      </c>
      <c r="M23" s="25">
        <v>0.93172315345461398</v>
      </c>
      <c r="N23" s="23">
        <v>2000858601</v>
      </c>
      <c r="O23" s="25">
        <v>0.94300056602884341</v>
      </c>
    </row>
    <row r="24" spans="1:15" x14ac:dyDescent="0.25">
      <c r="A24" s="22" t="str">
        <f>+'[1]TD-EPA'!A20</f>
        <v>CONCILIACIONES</v>
      </c>
      <c r="B24" s="23">
        <v>2121800000</v>
      </c>
      <c r="C24" s="24">
        <v>2121800000</v>
      </c>
      <c r="D24" s="24">
        <v>298380571</v>
      </c>
      <c r="E24" s="25">
        <v>0.14062615279479687</v>
      </c>
      <c r="F24" s="23">
        <v>298380571</v>
      </c>
      <c r="G24" s="25">
        <v>0.14062615279479687</v>
      </c>
      <c r="H24" s="23">
        <v>1405443293</v>
      </c>
      <c r="I24" s="23">
        <v>298216996</v>
      </c>
      <c r="J24" s="23">
        <v>716356707</v>
      </c>
      <c r="K24" s="25">
        <v>0.33761745074936372</v>
      </c>
      <c r="L24" s="23">
        <v>1823419429</v>
      </c>
      <c r="M24" s="25">
        <v>0.85937384720520316</v>
      </c>
      <c r="N24" s="23">
        <v>1823419429</v>
      </c>
      <c r="O24" s="25">
        <v>0.85937384720520316</v>
      </c>
    </row>
    <row r="25" spans="1:15" ht="42.75" x14ac:dyDescent="0.25">
      <c r="A25" s="22" t="str">
        <f>+'[1]TD-EPA'!A21</f>
        <v>INCAPACIDADES Y LICENCIAS DE MATERNIDAD Y PATERNIDAD (NO DE PENSIONES)</v>
      </c>
      <c r="B25" s="23">
        <v>134591000</v>
      </c>
      <c r="C25" s="24">
        <v>134591000</v>
      </c>
      <c r="D25" s="24">
        <v>16339991</v>
      </c>
      <c r="E25" s="25">
        <v>0.12140478189477751</v>
      </c>
      <c r="F25" s="23">
        <v>16339991</v>
      </c>
      <c r="G25" s="25">
        <v>0.12140478189477751</v>
      </c>
      <c r="H25" s="23">
        <v>134591000</v>
      </c>
      <c r="I25" s="23">
        <v>16339991</v>
      </c>
      <c r="J25" s="23">
        <v>0</v>
      </c>
      <c r="K25" s="25">
        <v>0</v>
      </c>
      <c r="L25" s="23">
        <v>118251009</v>
      </c>
      <c r="M25" s="25">
        <v>0.87859521810522245</v>
      </c>
      <c r="N25" s="23">
        <v>118251009</v>
      </c>
      <c r="O25" s="25">
        <v>0.87859521810522245</v>
      </c>
    </row>
    <row r="26" spans="1:15" x14ac:dyDescent="0.25">
      <c r="A26" s="22" t="str">
        <f>+'[1]TD-EPA'!A23</f>
        <v>IMPUESTOS</v>
      </c>
      <c r="B26" s="23">
        <v>53045000</v>
      </c>
      <c r="C26" s="24">
        <v>53045000</v>
      </c>
      <c r="D26" s="24">
        <v>4731800</v>
      </c>
      <c r="E26" s="25">
        <v>8.9203506456781975E-2</v>
      </c>
      <c r="F26" s="23">
        <v>2347800</v>
      </c>
      <c r="G26" s="25">
        <v>4.4260533509284571E-2</v>
      </c>
      <c r="H26" s="23">
        <v>4731800</v>
      </c>
      <c r="I26" s="23">
        <v>2347800</v>
      </c>
      <c r="J26" s="23">
        <v>48313200</v>
      </c>
      <c r="K26" s="25">
        <v>0.91079649354321801</v>
      </c>
      <c r="L26" s="23">
        <v>48313200</v>
      </c>
      <c r="M26" s="25">
        <v>0.91079649354321801</v>
      </c>
      <c r="N26" s="23">
        <v>50697200</v>
      </c>
      <c r="O26" s="25">
        <v>0.95573946649071539</v>
      </c>
    </row>
    <row r="27" spans="1:15" x14ac:dyDescent="0.25">
      <c r="A27" s="22" t="str">
        <f>+'[1]TD-EPA'!A24</f>
        <v>CUOTA DE FISCALIZACIÓN Y AUDITAJE</v>
      </c>
      <c r="B27" s="23">
        <v>330937000</v>
      </c>
      <c r="C27" s="24">
        <v>330937000</v>
      </c>
      <c r="D27" s="24">
        <v>0</v>
      </c>
      <c r="E27" s="25">
        <v>0</v>
      </c>
      <c r="F27" s="23">
        <v>0</v>
      </c>
      <c r="G27" s="25">
        <v>0</v>
      </c>
      <c r="H27" s="23">
        <v>0</v>
      </c>
      <c r="I27" s="23">
        <v>0</v>
      </c>
      <c r="J27" s="23">
        <v>330937000</v>
      </c>
      <c r="K27" s="25">
        <v>1</v>
      </c>
      <c r="L27" s="23">
        <v>330937000</v>
      </c>
      <c r="M27" s="25">
        <v>1</v>
      </c>
      <c r="N27" s="23">
        <v>330937000</v>
      </c>
      <c r="O27" s="25">
        <v>1</v>
      </c>
    </row>
    <row r="28" spans="1:15" s="18" customFormat="1" ht="15.75" customHeight="1" x14ac:dyDescent="0.25">
      <c r="A28" s="15" t="s">
        <v>22</v>
      </c>
      <c r="B28" s="16">
        <v>163731685495</v>
      </c>
      <c r="C28" s="16">
        <v>163731685495</v>
      </c>
      <c r="D28" s="16">
        <v>125007740537.56</v>
      </c>
      <c r="E28" s="17">
        <v>0.76349144125421864</v>
      </c>
      <c r="F28" s="16">
        <v>42989505703.180008</v>
      </c>
      <c r="G28" s="17">
        <v>0.26256069845743335</v>
      </c>
      <c r="H28" s="16">
        <v>144783153041.12</v>
      </c>
      <c r="I28" s="16">
        <v>42989084559.180008</v>
      </c>
      <c r="J28" s="16">
        <v>18948532453.880001</v>
      </c>
      <c r="K28" s="17">
        <v>0.11572917237487698</v>
      </c>
      <c r="L28" s="16">
        <v>38723944957.440002</v>
      </c>
      <c r="M28" s="17">
        <v>0.23650855874578133</v>
      </c>
      <c r="N28" s="16">
        <v>120742179791.81999</v>
      </c>
      <c r="O28" s="17">
        <v>0.73743930154256665</v>
      </c>
    </row>
    <row r="29" spans="1:15" ht="57" x14ac:dyDescent="0.25">
      <c r="A29" s="22" t="str">
        <f>+'[1]TD-EPA'!A27</f>
        <v>INCREMENTO DE LA COBERTURA DE LOS SERVICIOS DE LA RED NACIONAL DE PROTECCIÓN AL CONSUMIDOR EN EL TERRITORIO  NACIONAL</v>
      </c>
      <c r="B29" s="23">
        <v>42000000000</v>
      </c>
      <c r="C29" s="24">
        <v>42000000000</v>
      </c>
      <c r="D29" s="24">
        <v>26872104546</v>
      </c>
      <c r="E29" s="25">
        <v>0.63981201300000001</v>
      </c>
      <c r="F29" s="23">
        <v>8448169793.8599997</v>
      </c>
      <c r="G29" s="25">
        <v>0.20114689985380951</v>
      </c>
      <c r="H29" s="23">
        <v>31820047191</v>
      </c>
      <c r="I29" s="23">
        <v>8448169793.8599997</v>
      </c>
      <c r="J29" s="23">
        <v>10179952809</v>
      </c>
      <c r="K29" s="25">
        <v>0.24237982878571429</v>
      </c>
      <c r="L29" s="23">
        <v>15127895454</v>
      </c>
      <c r="M29" s="25">
        <v>0.36018798699999999</v>
      </c>
      <c r="N29" s="23">
        <v>33551830206.139999</v>
      </c>
      <c r="O29" s="25">
        <v>0.79885310014619049</v>
      </c>
    </row>
    <row r="30" spans="1:15" ht="57" x14ac:dyDescent="0.25">
      <c r="A30" s="22" t="str">
        <f>+'[1]TD-EPA'!A28</f>
        <v>MEJORAMIENTO DEL CONTROL Y VIGILANCIA A LAS CÁMARAS DE COMERCIO Y COMERCIANTES A NIVEL  NACIONAL</v>
      </c>
      <c r="B30" s="23">
        <v>1051321372</v>
      </c>
      <c r="C30" s="24">
        <v>1051321372</v>
      </c>
      <c r="D30" s="24">
        <v>806846002</v>
      </c>
      <c r="E30" s="25">
        <v>0.76745895545249132</v>
      </c>
      <c r="F30" s="23">
        <v>314501724</v>
      </c>
      <c r="G30" s="25">
        <v>0.29914898752766911</v>
      </c>
      <c r="H30" s="23">
        <v>853980667</v>
      </c>
      <c r="I30" s="23">
        <v>314501724</v>
      </c>
      <c r="J30" s="23">
        <v>197340705</v>
      </c>
      <c r="K30" s="25">
        <v>0.18770730839855884</v>
      </c>
      <c r="L30" s="23">
        <v>244475370</v>
      </c>
      <c r="M30" s="25">
        <v>0.23254104454750874</v>
      </c>
      <c r="N30" s="23">
        <v>736819648</v>
      </c>
      <c r="O30" s="25">
        <v>0.70085101247233084</v>
      </c>
    </row>
    <row r="31" spans="1:15" ht="57" x14ac:dyDescent="0.25">
      <c r="A31" s="22" t="str">
        <f>+'[1]TD-EPA'!A29</f>
        <v>FORTALECIMIENTO DE LA FUNCIÓN JURISDICCIONAL DE LA SUPERINTENDENCIA DE INDUSTRIA Y COMERCIO A NIVEL  NACIONAL</v>
      </c>
      <c r="B31" s="23">
        <v>2980842971</v>
      </c>
      <c r="C31" s="24">
        <v>2980842971</v>
      </c>
      <c r="D31" s="24">
        <v>2637710103</v>
      </c>
      <c r="E31" s="25">
        <v>0.88488730492069922</v>
      </c>
      <c r="F31" s="23">
        <v>1310502437</v>
      </c>
      <c r="G31" s="25">
        <v>0.43964155433533569</v>
      </c>
      <c r="H31" s="23">
        <v>2922097211</v>
      </c>
      <c r="I31" s="23">
        <v>1310081293</v>
      </c>
      <c r="J31" s="23">
        <v>58745760</v>
      </c>
      <c r="K31" s="25">
        <v>1.9707767424022419E-2</v>
      </c>
      <c r="L31" s="23">
        <v>343132868</v>
      </c>
      <c r="M31" s="25">
        <v>0.11511269507930078</v>
      </c>
      <c r="N31" s="23">
        <v>1670340534</v>
      </c>
      <c r="O31" s="25">
        <v>0.56035844566466431</v>
      </c>
    </row>
    <row r="32" spans="1:15" ht="42.75" x14ac:dyDescent="0.25">
      <c r="A32" s="22" t="str">
        <f>+'[1]TD-EPA'!A30</f>
        <v>FORTALECIMIENTO DE LA PROTECCIÓN DE DATOS PERSONALES A NIVEL  NACIONAL</v>
      </c>
      <c r="B32" s="23">
        <v>7099390975</v>
      </c>
      <c r="C32" s="24">
        <v>7099390975</v>
      </c>
      <c r="D32" s="24">
        <v>6556362020</v>
      </c>
      <c r="E32" s="25">
        <v>0.92351048746121489</v>
      </c>
      <c r="F32" s="23">
        <v>2505207154</v>
      </c>
      <c r="G32" s="25">
        <v>0.35287634711511295</v>
      </c>
      <c r="H32" s="23">
        <v>6949257642</v>
      </c>
      <c r="I32" s="23">
        <v>2505207154</v>
      </c>
      <c r="J32" s="23">
        <v>150133333</v>
      </c>
      <c r="K32" s="25">
        <v>2.1147353840446855E-2</v>
      </c>
      <c r="L32" s="23">
        <v>543028955</v>
      </c>
      <c r="M32" s="25">
        <v>7.6489512538785068E-2</v>
      </c>
      <c r="N32" s="23">
        <v>4594183821</v>
      </c>
      <c r="O32" s="25">
        <v>0.64712365288488705</v>
      </c>
    </row>
    <row r="33" spans="1:15" ht="57" x14ac:dyDescent="0.25">
      <c r="A33" s="22" t="str">
        <f>+'[1]TD-EPA'!A31</f>
        <v>FORTALECIMIENTO DEL RÉGIMEN DE PROTECCIÓN DE LA LIBRE COMPETENCIA ECONÓMICA EN LOS MERCADOS A NIVEL  NACIONAL</v>
      </c>
      <c r="B33" s="23">
        <v>8956381813</v>
      </c>
      <c r="C33" s="24">
        <v>8956381813</v>
      </c>
      <c r="D33" s="24">
        <v>7825108023</v>
      </c>
      <c r="E33" s="25">
        <v>0.87369075887787861</v>
      </c>
      <c r="F33" s="23">
        <v>3038301811</v>
      </c>
      <c r="G33" s="25">
        <v>0.33923317188085583</v>
      </c>
      <c r="H33" s="23">
        <v>8326733485</v>
      </c>
      <c r="I33" s="23">
        <v>3038301811</v>
      </c>
      <c r="J33" s="23">
        <v>629648328</v>
      </c>
      <c r="K33" s="25">
        <v>7.0301639785619527E-2</v>
      </c>
      <c r="L33" s="23">
        <v>1131273790</v>
      </c>
      <c r="M33" s="25">
        <v>0.12630924112212141</v>
      </c>
      <c r="N33" s="23">
        <v>5918080002</v>
      </c>
      <c r="O33" s="25">
        <v>0.66076682811914422</v>
      </c>
    </row>
    <row r="34" spans="1:15" ht="71.25" x14ac:dyDescent="0.25">
      <c r="A34" s="22" t="str">
        <f>+'[1]TD-EPA'!A32</f>
        <v>FORTALECIMIENTO DE LA ATENCIÓN Y PROMOCIÓN DE TRÁMITES Y SERVICIOS EN EL MARCO DEL SISTEMA DE PROPIEDAD INDUSTRIAL A NIVEL  NACIONAL</v>
      </c>
      <c r="B34" s="23">
        <v>11159819091</v>
      </c>
      <c r="C34" s="24">
        <v>11159819091</v>
      </c>
      <c r="D34" s="24">
        <v>9344746647</v>
      </c>
      <c r="E34" s="25">
        <v>0.83735646346957437</v>
      </c>
      <c r="F34" s="23">
        <v>3571934411</v>
      </c>
      <c r="G34" s="25">
        <v>0.32007099594299326</v>
      </c>
      <c r="H34" s="23">
        <v>11017221634</v>
      </c>
      <c r="I34" s="23">
        <v>3571934411</v>
      </c>
      <c r="J34" s="23">
        <v>142597457</v>
      </c>
      <c r="K34" s="25">
        <v>1.2777757044018734E-2</v>
      </c>
      <c r="L34" s="23">
        <v>1815072444</v>
      </c>
      <c r="M34" s="25">
        <v>0.16264353653042565</v>
      </c>
      <c r="N34" s="23">
        <v>7587884680</v>
      </c>
      <c r="O34" s="25">
        <v>0.67992900405700674</v>
      </c>
    </row>
    <row r="35" spans="1:15" ht="57" x14ac:dyDescent="0.25">
      <c r="A35" s="22" t="str">
        <f>+'[1]TD-EPA'!A33</f>
        <v>MEJORAMIENTO EN LA EJECUCIÓN DE LAS FUNCIONES ASIGNADAS EN MATERIA DE PROTECCIÓN AL CONSUMIDOR A NIVEL  NACIONAL</v>
      </c>
      <c r="B35" s="23">
        <v>12011116086</v>
      </c>
      <c r="C35" s="24">
        <v>12011116086</v>
      </c>
      <c r="D35" s="24">
        <v>10177758727</v>
      </c>
      <c r="E35" s="25">
        <v>0.84736161520102715</v>
      </c>
      <c r="F35" s="23">
        <v>3269825427</v>
      </c>
      <c r="G35" s="25">
        <v>0.27223327154512028</v>
      </c>
      <c r="H35" s="23">
        <v>11056653228</v>
      </c>
      <c r="I35" s="23">
        <v>3269825427</v>
      </c>
      <c r="J35" s="23">
        <v>954462858</v>
      </c>
      <c r="K35" s="25">
        <v>7.9464959889323644E-2</v>
      </c>
      <c r="L35" s="23">
        <v>1833357359</v>
      </c>
      <c r="M35" s="25">
        <v>0.15263838479897279</v>
      </c>
      <c r="N35" s="23">
        <v>8741290659</v>
      </c>
      <c r="O35" s="25">
        <v>0.72776672845487977</v>
      </c>
    </row>
    <row r="36" spans="1:15" ht="99.75" x14ac:dyDescent="0.25">
      <c r="A36" s="22" t="str">
        <f>+'[1]TD-EPA'!A34</f>
        <v>FORTALECIMIENTO DE LA FUNCIÓN DE INSPECCIÓN, CONTROL Y VIGILANCIA DE LA SUPERINTENDENCIA DE INDUSTRIA Y COMERCIO EN EL MARCO DEL SUBSISTEMA NACIONAL DE CALIDAD, EL RÉGIMEN DE CONTROL DE PRECIOS Y EL SECTOR VALUATORIO A NIVEL  NACIONAL</v>
      </c>
      <c r="B36" s="23">
        <v>6278593127</v>
      </c>
      <c r="C36" s="24">
        <v>6278593127</v>
      </c>
      <c r="D36" s="24">
        <v>4705193263</v>
      </c>
      <c r="E36" s="25">
        <v>0.74940248043246072</v>
      </c>
      <c r="F36" s="23">
        <v>1813439553</v>
      </c>
      <c r="G36" s="25">
        <v>0.28882896475670927</v>
      </c>
      <c r="H36" s="23">
        <v>6000029741</v>
      </c>
      <c r="I36" s="23">
        <v>1813439553</v>
      </c>
      <c r="J36" s="23">
        <v>278563386</v>
      </c>
      <c r="K36" s="25">
        <v>4.4367166396256277E-2</v>
      </c>
      <c r="L36" s="23">
        <v>1573399864</v>
      </c>
      <c r="M36" s="25">
        <v>0.25059751956753928</v>
      </c>
      <c r="N36" s="23">
        <v>4465153574</v>
      </c>
      <c r="O36" s="25">
        <v>0.71117103524329073</v>
      </c>
    </row>
    <row r="37" spans="1:15" ht="57" x14ac:dyDescent="0.25">
      <c r="A37" s="22" t="str">
        <f>+'[1]TD-EPA'!A36</f>
        <v>FORTALECIMIENTO DEL SISTEMA DE ATENCIÓN AL CIUDADANO DE LA SUPERINTENDENCIA DE INDUSTRIA Y COMERCIO A NIVEL  NACIONAL</v>
      </c>
      <c r="B37" s="23">
        <v>32253058720</v>
      </c>
      <c r="C37" s="24">
        <v>32253058720</v>
      </c>
      <c r="D37" s="24">
        <v>26343744513.099998</v>
      </c>
      <c r="E37" s="25">
        <v>0.81678282800397906</v>
      </c>
      <c r="F37" s="23">
        <v>6907579269.1499996</v>
      </c>
      <c r="G37" s="25">
        <v>0.21416819189513445</v>
      </c>
      <c r="H37" s="23">
        <v>29973411402.799999</v>
      </c>
      <c r="I37" s="23">
        <v>6907579269.1499996</v>
      </c>
      <c r="J37" s="23">
        <v>2279647317.2000008</v>
      </c>
      <c r="K37" s="25">
        <v>7.0680034938404149E-2</v>
      </c>
      <c r="L37" s="23">
        <v>5909314206.9000015</v>
      </c>
      <c r="M37" s="25">
        <v>0.18321717199602089</v>
      </c>
      <c r="N37" s="23">
        <v>25345479450.849998</v>
      </c>
      <c r="O37" s="25">
        <v>0.78583180810486553</v>
      </c>
    </row>
    <row r="38" spans="1:15" ht="71.25" x14ac:dyDescent="0.25">
      <c r="A38" s="22" t="str">
        <f>+'[1]TD-EPA'!A37</f>
        <v>MEJORAMIENTO DE LOS SISTEMAS DE INFORMACIÓN Y SERVICIOS TECNOLÓGICOS DE LA SUPERINTENDENCIA DE INDUSTRIA Y COMERCIO EN EL TERRITORIO  NACIONAL</v>
      </c>
      <c r="B38" s="23">
        <v>35326676910</v>
      </c>
      <c r="C38" s="24">
        <v>35326676910</v>
      </c>
      <c r="D38" s="24">
        <v>26114560645.459999</v>
      </c>
      <c r="E38" s="25">
        <v>0.73923060218742775</v>
      </c>
      <c r="F38" s="23">
        <v>10653646579.48</v>
      </c>
      <c r="G38" s="25">
        <v>0.30157511295562162</v>
      </c>
      <c r="H38" s="23">
        <v>31717683705.32</v>
      </c>
      <c r="I38" s="23">
        <v>10653646579.48</v>
      </c>
      <c r="J38" s="23">
        <v>3608993204.6800003</v>
      </c>
      <c r="K38" s="25">
        <v>0.10216056307459802</v>
      </c>
      <c r="L38" s="23">
        <v>9212116264.5400009</v>
      </c>
      <c r="M38" s="25">
        <v>0.26076939781257225</v>
      </c>
      <c r="N38" s="23">
        <v>24673030330.52</v>
      </c>
      <c r="O38" s="25">
        <v>0.69842488704437844</v>
      </c>
    </row>
    <row r="39" spans="1:15" ht="57" x14ac:dyDescent="0.25">
      <c r="A39" s="22" t="str">
        <f>+'[1]TD-EPA'!A38</f>
        <v>MEJORAMIENTO DE LA INFRAESTRUCTURA FÍSICA DE LA SEDE DE LA SUPERINTENDENCIA DE INDUSTRIA Y COMERCIO EN  BOGOTÁ</v>
      </c>
      <c r="B39" s="23">
        <v>172459431</v>
      </c>
      <c r="C39" s="24">
        <v>172459431</v>
      </c>
      <c r="D39" s="24">
        <v>80000000</v>
      </c>
      <c r="E39" s="25">
        <v>0.46387721179481334</v>
      </c>
      <c r="F39" s="23">
        <v>0</v>
      </c>
      <c r="G39" s="25">
        <v>0</v>
      </c>
      <c r="H39" s="23">
        <v>164459431</v>
      </c>
      <c r="I39" s="23">
        <v>0</v>
      </c>
      <c r="J39" s="23">
        <v>8000000</v>
      </c>
      <c r="K39" s="25">
        <v>4.6387721179481332E-2</v>
      </c>
      <c r="L39" s="23">
        <v>92459431</v>
      </c>
      <c r="M39" s="25">
        <v>0.53612278820518666</v>
      </c>
      <c r="N39" s="23">
        <v>172459431</v>
      </c>
      <c r="O39" s="25">
        <v>1</v>
      </c>
    </row>
    <row r="40" spans="1:15" ht="57" x14ac:dyDescent="0.25">
      <c r="A40" s="22" t="str">
        <f>+'[1]TD-EPA'!A39</f>
        <v>MEJORAMIENTO EN LA CALIDAD DE LA GESTIÓN ESTRATÉGICA DE LA SUPERINTENDENCIA DE INDUSTRIA Y COMERCIO A NIVEL  NACIONAL</v>
      </c>
      <c r="B40" s="23">
        <v>4442024999</v>
      </c>
      <c r="C40" s="24">
        <v>4442024999</v>
      </c>
      <c r="D40" s="24">
        <v>3543606048</v>
      </c>
      <c r="E40" s="25">
        <v>0.7977456337588702</v>
      </c>
      <c r="F40" s="23">
        <v>1156397543.6900001</v>
      </c>
      <c r="G40" s="25">
        <v>0.26033116516686222</v>
      </c>
      <c r="H40" s="23">
        <v>3981577703</v>
      </c>
      <c r="I40" s="23">
        <v>1156397543.6900001</v>
      </c>
      <c r="J40" s="23">
        <v>460447296</v>
      </c>
      <c r="K40" s="25">
        <v>0.10365706994077185</v>
      </c>
      <c r="L40" s="23">
        <v>898418951</v>
      </c>
      <c r="M40" s="25">
        <v>0.20225436624112975</v>
      </c>
      <c r="N40" s="23">
        <v>3285627455.3099999</v>
      </c>
      <c r="O40" s="25">
        <v>0.73966883483313772</v>
      </c>
    </row>
    <row r="41" spans="1:15" s="18" customFormat="1" ht="15.75" x14ac:dyDescent="0.25">
      <c r="A41" s="26" t="s">
        <v>23</v>
      </c>
      <c r="B41" s="27">
        <v>247692518403</v>
      </c>
      <c r="C41" s="27">
        <v>247692518403</v>
      </c>
      <c r="D41" s="27">
        <v>161179236272.25</v>
      </c>
      <c r="E41" s="17">
        <v>0.65072307113454519</v>
      </c>
      <c r="F41" s="27">
        <v>75347372034.170013</v>
      </c>
      <c r="G41" s="17">
        <v>0.30419720595508071</v>
      </c>
      <c r="H41" s="27">
        <v>218044365269.17999</v>
      </c>
      <c r="I41" s="27">
        <v>75335345259.170013</v>
      </c>
      <c r="J41" s="27">
        <v>29648153133.82</v>
      </c>
      <c r="K41" s="17">
        <v>0.11969741082603853</v>
      </c>
      <c r="L41" s="27">
        <v>86513282130.75</v>
      </c>
      <c r="M41" s="17">
        <v>0.34927692886545486</v>
      </c>
      <c r="N41" s="27">
        <v>172345146368.82999</v>
      </c>
      <c r="O41" s="17">
        <v>0.69580279404491929</v>
      </c>
    </row>
    <row r="42" spans="1:15" s="28" customFormat="1" x14ac:dyDescent="0.25">
      <c r="B42" s="29">
        <f>B41-[2]REP_EPG034_EjecucionPresupuesta!P32</f>
        <v>107197635403</v>
      </c>
      <c r="C42" s="30">
        <f>C41-[2]REP_EPG034_EjecucionPresupuesta!S32</f>
        <v>107197635403</v>
      </c>
      <c r="D42" s="30">
        <f>D41-[2]REP_EPG034_EjecucionPresupuesta!W32</f>
        <v>108495521077.7</v>
      </c>
      <c r="E42" s="31">
        <f>D41/C41</f>
        <v>0.65072307113454519</v>
      </c>
      <c r="F42" s="29">
        <f>F41-[2]REP_EPG034_EjecucionPresupuesta!X32</f>
        <v>70426121794.970016</v>
      </c>
      <c r="G42" s="31">
        <f>F41/C41</f>
        <v>0.30419720595508071</v>
      </c>
      <c r="H42" s="29">
        <f>H41-[2]REP_EPG034_EjecucionPresupuesta!U32</f>
        <v>109032811835.09999</v>
      </c>
      <c r="I42" s="29">
        <f>I41-[2]REP_EPG034_EjecucionPresupuesta!Z32</f>
        <v>71062972217.710007</v>
      </c>
      <c r="J42" s="29">
        <f>C41-(H41+J41)</f>
        <v>0</v>
      </c>
      <c r="K42" s="31">
        <f>J41/C41</f>
        <v>0.11969741082603853</v>
      </c>
      <c r="L42" s="29">
        <f>C41-(D41+L41)</f>
        <v>0</v>
      </c>
      <c r="M42" s="32">
        <f>L41/C41</f>
        <v>0.34927692886545486</v>
      </c>
      <c r="N42" s="29">
        <f>C41-(F41+N41)</f>
        <v>0</v>
      </c>
      <c r="O42" s="31">
        <f>N41/C41</f>
        <v>0.69580279404491929</v>
      </c>
    </row>
    <row r="43" spans="1:15" x14ac:dyDescent="0.25">
      <c r="C43" s="33"/>
      <c r="F43" s="34"/>
    </row>
    <row r="45" spans="1:15" x14ac:dyDescent="0.25">
      <c r="C45" s="33"/>
    </row>
  </sheetData>
  <sheetProtection password="C11F"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4"/>
  <sheetViews>
    <sheetView tabSelected="1" zoomScale="120" zoomScaleNormal="120" workbookViewId="0">
      <selection activeCell="B20" sqref="B20:I21"/>
    </sheetView>
  </sheetViews>
  <sheetFormatPr baseColWidth="10" defaultRowHeight="15" x14ac:dyDescent="0.25"/>
  <cols>
    <col min="1" max="1" width="11.42578125" style="37"/>
    <col min="2" max="2" width="24.85546875" style="38" bestFit="1" customWidth="1"/>
    <col min="3" max="9" width="20.140625" style="38" customWidth="1"/>
    <col min="10" max="10" width="18" style="37" bestFit="1" customWidth="1"/>
    <col min="11" max="11" width="17.5703125" style="37" bestFit="1" customWidth="1"/>
    <col min="12" max="12" width="17.85546875" style="37" bestFit="1" customWidth="1"/>
    <col min="13" max="13" width="11.42578125" style="37"/>
    <col min="14" max="16384" width="11.42578125" style="38"/>
  </cols>
  <sheetData>
    <row r="1" spans="1:13" s="37" customFormat="1" ht="20.25" x14ac:dyDescent="0.25">
      <c r="B1" s="1"/>
      <c r="D1" s="2" t="s">
        <v>0</v>
      </c>
    </row>
    <row r="2" spans="1:13" s="37" customFormat="1" x14ac:dyDescent="0.25">
      <c r="B2" s="1"/>
      <c r="D2" s="1"/>
    </row>
    <row r="3" spans="1:13" s="37" customFormat="1" x14ac:dyDescent="0.25">
      <c r="B3" s="1"/>
      <c r="D3" s="6" t="s">
        <v>24</v>
      </c>
    </row>
    <row r="4" spans="1:13" s="37" customFormat="1" x14ac:dyDescent="0.25">
      <c r="B4" s="1"/>
      <c r="D4" s="7" t="s">
        <v>25</v>
      </c>
    </row>
    <row r="5" spans="1:13" s="37" customFormat="1" x14ac:dyDescent="0.25">
      <c r="B5" s="38"/>
      <c r="D5" s="6" t="s">
        <v>2</v>
      </c>
    </row>
    <row r="6" spans="1:13" s="37" customFormat="1" x14ac:dyDescent="0.25">
      <c r="B6" s="1"/>
      <c r="D6" s="8"/>
    </row>
    <row r="7" spans="1:13" s="37" customFormat="1" x14ac:dyDescent="0.25"/>
    <row r="8" spans="1:13" x14ac:dyDescent="0.25">
      <c r="B8" s="95" t="s">
        <v>26</v>
      </c>
      <c r="C8" s="95"/>
      <c r="D8" s="95"/>
      <c r="E8" s="95"/>
      <c r="F8" s="95"/>
      <c r="G8" s="95"/>
      <c r="H8" s="95"/>
      <c r="I8" s="95"/>
    </row>
    <row r="9" spans="1:13" ht="15.75" customHeight="1" thickBot="1" x14ac:dyDescent="0.3">
      <c r="B9" s="95"/>
      <c r="C9" s="95"/>
      <c r="D9" s="95"/>
      <c r="E9" s="95"/>
      <c r="F9" s="95"/>
      <c r="G9" s="95"/>
      <c r="H9" s="95"/>
      <c r="I9" s="95"/>
      <c r="J9" s="39"/>
    </row>
    <row r="10" spans="1:13" s="42" customFormat="1" ht="17.25" thickBot="1" x14ac:dyDescent="0.35">
      <c r="A10" s="40"/>
      <c r="B10" s="40"/>
      <c r="C10" s="40"/>
      <c r="D10" s="40"/>
      <c r="E10" s="96" t="s">
        <v>27</v>
      </c>
      <c r="F10" s="97"/>
      <c r="G10" s="98" t="s">
        <v>28</v>
      </c>
      <c r="H10" s="99"/>
      <c r="I10" s="100" t="s">
        <v>29</v>
      </c>
      <c r="J10" s="41"/>
      <c r="K10" s="40"/>
      <c r="L10" s="40"/>
      <c r="M10" s="40"/>
    </row>
    <row r="11" spans="1:13" s="42" customFormat="1" ht="17.25" thickBot="1" x14ac:dyDescent="0.35">
      <c r="A11" s="40"/>
      <c r="B11" s="43" t="s">
        <v>3</v>
      </c>
      <c r="C11" s="43" t="s">
        <v>30</v>
      </c>
      <c r="D11" s="43" t="s">
        <v>31</v>
      </c>
      <c r="E11" s="44" t="s">
        <v>32</v>
      </c>
      <c r="F11" s="44" t="s">
        <v>33</v>
      </c>
      <c r="G11" s="45" t="s">
        <v>32</v>
      </c>
      <c r="H11" s="46" t="s">
        <v>33</v>
      </c>
      <c r="I11" s="101"/>
      <c r="J11" s="47" t="s">
        <v>34</v>
      </c>
      <c r="K11" s="40"/>
      <c r="L11" s="40"/>
      <c r="M11" s="40"/>
    </row>
    <row r="12" spans="1:13" s="42" customFormat="1" ht="16.5" x14ac:dyDescent="0.3">
      <c r="A12" s="40"/>
      <c r="B12" s="48" t="s">
        <v>18</v>
      </c>
      <c r="C12" s="49">
        <v>83960832908</v>
      </c>
      <c r="D12" s="49">
        <v>83960832908</v>
      </c>
      <c r="E12" s="49">
        <v>36171495734.690002</v>
      </c>
      <c r="F12" s="50">
        <v>0.43081392218113035</v>
      </c>
      <c r="G12" s="86">
        <v>41162447819.760002</v>
      </c>
      <c r="H12" s="89">
        <v>0.49025773559039981</v>
      </c>
      <c r="I12" s="89">
        <v>0.87874987155953099</v>
      </c>
      <c r="J12" s="92">
        <v>4990952085.0699997</v>
      </c>
      <c r="K12" s="40"/>
      <c r="L12" s="40"/>
      <c r="M12" s="40"/>
    </row>
    <row r="13" spans="1:13" s="42" customFormat="1" ht="16.5" x14ac:dyDescent="0.3">
      <c r="A13" s="40"/>
      <c r="B13" s="51" t="s">
        <v>19</v>
      </c>
      <c r="C13" s="52">
        <v>61891218000</v>
      </c>
      <c r="D13" s="52">
        <v>61891218000</v>
      </c>
      <c r="E13" s="52">
        <v>27662344506</v>
      </c>
      <c r="F13" s="53">
        <v>0.44695104410451253</v>
      </c>
      <c r="G13" s="87"/>
      <c r="H13" s="90"/>
      <c r="I13" s="90"/>
      <c r="J13" s="93"/>
      <c r="K13" s="54"/>
      <c r="L13" s="40"/>
      <c r="M13" s="40"/>
    </row>
    <row r="14" spans="1:13" s="42" customFormat="1" ht="16.5" x14ac:dyDescent="0.3">
      <c r="A14" s="40"/>
      <c r="B14" s="51" t="s">
        <v>20</v>
      </c>
      <c r="C14" s="52">
        <v>13056620000</v>
      </c>
      <c r="D14" s="52">
        <v>13056620000</v>
      </c>
      <c r="E14" s="52">
        <v>7451526080.1099997</v>
      </c>
      <c r="F14" s="53">
        <v>0.57070865814506355</v>
      </c>
      <c r="G14" s="87"/>
      <c r="H14" s="90"/>
      <c r="I14" s="90"/>
      <c r="J14" s="93"/>
      <c r="K14" s="54"/>
      <c r="L14" s="40"/>
      <c r="M14" s="40"/>
    </row>
    <row r="15" spans="1:13" s="42" customFormat="1" ht="16.5" x14ac:dyDescent="0.3">
      <c r="A15" s="40"/>
      <c r="B15" s="51" t="s">
        <v>21</v>
      </c>
      <c r="C15" s="52">
        <v>8629012908</v>
      </c>
      <c r="D15" s="52">
        <v>8629012908</v>
      </c>
      <c r="E15" s="52">
        <v>1052893348.58</v>
      </c>
      <c r="F15" s="53">
        <v>0.12201782055556522</v>
      </c>
      <c r="G15" s="87"/>
      <c r="H15" s="90"/>
      <c r="I15" s="90"/>
      <c r="J15" s="93"/>
      <c r="K15" s="40"/>
      <c r="L15" s="40"/>
      <c r="M15" s="40"/>
    </row>
    <row r="16" spans="1:13" s="42" customFormat="1" ht="36.75" customHeight="1" thickBot="1" x14ac:dyDescent="0.35">
      <c r="A16" s="40"/>
      <c r="B16" s="55" t="s">
        <v>35</v>
      </c>
      <c r="C16" s="56">
        <v>383982000</v>
      </c>
      <c r="D16" s="56">
        <v>383982000</v>
      </c>
      <c r="E16" s="56">
        <v>4731800</v>
      </c>
      <c r="F16" s="57">
        <v>1.2322973472714866E-2</v>
      </c>
      <c r="G16" s="88"/>
      <c r="H16" s="91"/>
      <c r="I16" s="91"/>
      <c r="J16" s="94"/>
      <c r="K16" s="40"/>
      <c r="L16" s="40"/>
      <c r="M16" s="40"/>
    </row>
    <row r="17" spans="1:13" s="42" customFormat="1" ht="17.25" thickBot="1" x14ac:dyDescent="0.35">
      <c r="A17" s="40"/>
      <c r="B17" s="58" t="s">
        <v>36</v>
      </c>
      <c r="C17" s="59">
        <v>163731685495</v>
      </c>
      <c r="D17" s="59">
        <v>163731685495</v>
      </c>
      <c r="E17" s="59">
        <v>125007740537.56</v>
      </c>
      <c r="F17" s="60">
        <v>0.76349144125421864</v>
      </c>
      <c r="G17" s="61">
        <v>155734401281</v>
      </c>
      <c r="H17" s="62">
        <v>0.9511561602152796</v>
      </c>
      <c r="I17" s="63">
        <v>0.80269830884700788</v>
      </c>
      <c r="J17" s="64">
        <v>30726660743.440002</v>
      </c>
      <c r="K17" s="40"/>
      <c r="L17" s="40"/>
      <c r="M17" s="40"/>
    </row>
    <row r="18" spans="1:13" s="42" customFormat="1" ht="17.25" thickBot="1" x14ac:dyDescent="0.35">
      <c r="A18" s="40"/>
      <c r="B18" s="65" t="s">
        <v>23</v>
      </c>
      <c r="C18" s="66">
        <v>247692518403</v>
      </c>
      <c r="D18" s="66">
        <v>247692518403</v>
      </c>
      <c r="E18" s="67">
        <v>161179236272.25</v>
      </c>
      <c r="F18" s="68">
        <v>0.65072307113454519</v>
      </c>
      <c r="G18" s="69">
        <v>196896849100.76001</v>
      </c>
      <c r="H18" s="70">
        <v>0.79492449093841999</v>
      </c>
      <c r="I18" s="71">
        <v>0.81859733666823764</v>
      </c>
      <c r="J18" s="72">
        <v>35717612828.51001</v>
      </c>
      <c r="K18" s="54"/>
      <c r="L18" s="40"/>
      <c r="M18" s="40"/>
    </row>
    <row r="19" spans="1:13" s="37" customFormat="1" x14ac:dyDescent="0.25">
      <c r="G19" s="73"/>
      <c r="I19" s="74"/>
    </row>
    <row r="20" spans="1:13" ht="15" customHeight="1" x14ac:dyDescent="0.25">
      <c r="B20" s="95" t="s">
        <v>37</v>
      </c>
      <c r="C20" s="95"/>
      <c r="D20" s="95"/>
      <c r="E20" s="95"/>
      <c r="F20" s="95"/>
      <c r="G20" s="95"/>
      <c r="H20" s="95"/>
      <c r="I20" s="95"/>
      <c r="K20" s="75"/>
    </row>
    <row r="21" spans="1:13" ht="15.75" customHeight="1" thickBot="1" x14ac:dyDescent="0.3">
      <c r="B21" s="95"/>
      <c r="C21" s="95"/>
      <c r="D21" s="95"/>
      <c r="E21" s="95"/>
      <c r="F21" s="95"/>
      <c r="G21" s="95"/>
      <c r="H21" s="95"/>
      <c r="I21" s="95"/>
      <c r="K21" s="74"/>
      <c r="L21" s="75"/>
    </row>
    <row r="22" spans="1:13" ht="17.25" thickBot="1" x14ac:dyDescent="0.35">
      <c r="B22" s="40"/>
      <c r="C22" s="40"/>
      <c r="D22" s="40"/>
      <c r="E22" s="96" t="s">
        <v>27</v>
      </c>
      <c r="F22" s="97"/>
      <c r="G22" s="98" t="s">
        <v>28</v>
      </c>
      <c r="H22" s="99"/>
      <c r="I22" s="100" t="s">
        <v>29</v>
      </c>
      <c r="L22" s="75"/>
    </row>
    <row r="23" spans="1:13" ht="17.25" thickBot="1" x14ac:dyDescent="0.3">
      <c r="B23" s="43" t="s">
        <v>3</v>
      </c>
      <c r="C23" s="43" t="s">
        <v>30</v>
      </c>
      <c r="D23" s="43" t="s">
        <v>31</v>
      </c>
      <c r="E23" s="44" t="s">
        <v>32</v>
      </c>
      <c r="F23" s="44" t="s">
        <v>33</v>
      </c>
      <c r="G23" s="76" t="s">
        <v>32</v>
      </c>
      <c r="H23" s="46" t="s">
        <v>33</v>
      </c>
      <c r="I23" s="101"/>
      <c r="J23" s="47" t="s">
        <v>34</v>
      </c>
      <c r="L23" s="75"/>
    </row>
    <row r="24" spans="1:13" ht="16.5" x14ac:dyDescent="0.3">
      <c r="B24" s="48" t="s">
        <v>18</v>
      </c>
      <c r="C24" s="49">
        <v>83960832908</v>
      </c>
      <c r="D24" s="49">
        <v>83960832908</v>
      </c>
      <c r="E24" s="49">
        <v>32357866330.990002</v>
      </c>
      <c r="F24" s="50">
        <v>0.38539239321799135</v>
      </c>
      <c r="G24" s="86">
        <v>34417281490.68</v>
      </c>
      <c r="H24" s="89">
        <v>0.40992067728047316</v>
      </c>
      <c r="I24" s="89">
        <v>0.94016334031937787</v>
      </c>
      <c r="J24" s="92">
        <v>2059415159.6899986</v>
      </c>
      <c r="K24" s="39"/>
    </row>
    <row r="25" spans="1:13" ht="16.5" x14ac:dyDescent="0.3">
      <c r="B25" s="51" t="s">
        <v>19</v>
      </c>
      <c r="C25" s="52">
        <v>61891218000</v>
      </c>
      <c r="D25" s="52">
        <v>61891218000</v>
      </c>
      <c r="E25" s="52">
        <v>27662307706</v>
      </c>
      <c r="F25" s="53">
        <v>0.44695044951288565</v>
      </c>
      <c r="G25" s="87"/>
      <c r="H25" s="90"/>
      <c r="I25" s="90"/>
      <c r="J25" s="93"/>
    </row>
    <row r="26" spans="1:13" ht="16.5" x14ac:dyDescent="0.3">
      <c r="B26" s="51" t="s">
        <v>20</v>
      </c>
      <c r="C26" s="52">
        <v>13056620000</v>
      </c>
      <c r="D26" s="52">
        <v>13056620000</v>
      </c>
      <c r="E26" s="52">
        <v>3666328595.7600002</v>
      </c>
      <c r="F26" s="53">
        <v>0.28080227468977426</v>
      </c>
      <c r="G26" s="87"/>
      <c r="H26" s="90"/>
      <c r="I26" s="90"/>
      <c r="J26" s="93"/>
    </row>
    <row r="27" spans="1:13" ht="16.5" x14ac:dyDescent="0.3">
      <c r="B27" s="77" t="s">
        <v>21</v>
      </c>
      <c r="C27" s="78">
        <v>8629012908</v>
      </c>
      <c r="D27" s="78">
        <v>8629012908</v>
      </c>
      <c r="E27" s="78">
        <v>1026882229.23</v>
      </c>
      <c r="F27" s="79">
        <v>0.11900344108628838</v>
      </c>
      <c r="G27" s="87"/>
      <c r="H27" s="90"/>
      <c r="I27" s="90"/>
      <c r="J27" s="93"/>
    </row>
    <row r="28" spans="1:13" ht="36.75" customHeight="1" thickBot="1" x14ac:dyDescent="0.3">
      <c r="B28" s="80" t="s">
        <v>35</v>
      </c>
      <c r="C28" s="81">
        <v>383982000</v>
      </c>
      <c r="D28" s="82">
        <v>383982000</v>
      </c>
      <c r="E28" s="81">
        <v>2347800</v>
      </c>
      <c r="F28" s="83">
        <v>6.1143491101145362E-3</v>
      </c>
      <c r="G28" s="88"/>
      <c r="H28" s="91"/>
      <c r="I28" s="91"/>
      <c r="J28" s="94"/>
    </row>
    <row r="29" spans="1:13" ht="17.25" thickBot="1" x14ac:dyDescent="0.35">
      <c r="B29" s="58" t="s">
        <v>36</v>
      </c>
      <c r="C29" s="59">
        <v>163731685495</v>
      </c>
      <c r="D29" s="59">
        <v>163731685495</v>
      </c>
      <c r="E29" s="59">
        <v>42989505703.180008</v>
      </c>
      <c r="F29" s="60">
        <v>0.26256069845743335</v>
      </c>
      <c r="G29" s="59">
        <v>56326882383</v>
      </c>
      <c r="H29" s="62">
        <v>0.34401943773259513</v>
      </c>
      <c r="I29" s="63">
        <v>0.76321471887736958</v>
      </c>
      <c r="J29" s="64">
        <v>13337376679.819992</v>
      </c>
      <c r="K29" s="74"/>
    </row>
    <row r="30" spans="1:13" ht="17.25" thickBot="1" x14ac:dyDescent="0.35">
      <c r="B30" s="65" t="s">
        <v>23</v>
      </c>
      <c r="C30" s="66">
        <v>247692518403</v>
      </c>
      <c r="D30" s="66">
        <v>247692518403</v>
      </c>
      <c r="E30" s="67">
        <v>75347372034.170013</v>
      </c>
      <c r="F30" s="68">
        <v>0.30419720595508071</v>
      </c>
      <c r="G30" s="84">
        <v>90744163873.679993</v>
      </c>
      <c r="H30" s="70">
        <v>0.36635811391782802</v>
      </c>
      <c r="I30" s="71">
        <v>0.83032747030494414</v>
      </c>
      <c r="J30" s="72">
        <v>15396791839.509979</v>
      </c>
      <c r="K30" s="74"/>
    </row>
    <row r="31" spans="1:13" s="37" customFormat="1" x14ac:dyDescent="0.25">
      <c r="I31" s="85"/>
    </row>
    <row r="32" spans="1:13" s="37" customFormat="1" x14ac:dyDescent="0.25">
      <c r="G32" s="75"/>
      <c r="I32" s="39"/>
    </row>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sheetData>
  <sheetProtection password="C11F" sheet="1" objects="1" scenarios="1"/>
  <mergeCells count="16">
    <mergeCell ref="G24:G28"/>
    <mergeCell ref="H24:H28"/>
    <mergeCell ref="I24:I28"/>
    <mergeCell ref="J24:J28"/>
    <mergeCell ref="B8:I9"/>
    <mergeCell ref="E10:F10"/>
    <mergeCell ref="G10:H10"/>
    <mergeCell ref="I10:I11"/>
    <mergeCell ref="G12:G16"/>
    <mergeCell ref="H12:H16"/>
    <mergeCell ref="I12:I16"/>
    <mergeCell ref="J12:J16"/>
    <mergeCell ref="B20:I21"/>
    <mergeCell ref="E22:F22"/>
    <mergeCell ref="G22:H22"/>
    <mergeCell ref="I22:I23"/>
  </mergeCells>
  <conditionalFormatting sqref="I12 I24 I17:I18 I29:I30">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7:J18">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29:J30">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4">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Alejandra Rodriguez Briceño</cp:lastModifiedBy>
  <dcterms:created xsi:type="dcterms:W3CDTF">2020-07-03T00:39:38Z</dcterms:created>
  <dcterms:modified xsi:type="dcterms:W3CDTF">2020-07-03T16:18:51Z</dcterms:modified>
</cp:coreProperties>
</file>