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rodriguezb\Desktop\2021\Transparencia\Presupuesto\"/>
    </mc:Choice>
  </mc:AlternateContent>
  <bookViews>
    <workbookView xWindow="0" yWindow="0" windowWidth="20490" windowHeight="7755" activeTab="1"/>
  </bookViews>
  <sheets>
    <sheet name="EJECUCIÓN WEB" sheetId="2" r:id="rId1"/>
    <sheet name="METAS" sheetId="1"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2" l="1"/>
  <c r="A39" i="2"/>
  <c r="A38" i="2"/>
  <c r="A37" i="2"/>
  <c r="A36" i="2"/>
  <c r="A35" i="2"/>
  <c r="A34" i="2"/>
  <c r="A33" i="2"/>
  <c r="A32" i="2"/>
  <c r="A31" i="2"/>
  <c r="A30" i="2"/>
  <c r="A28" i="2"/>
  <c r="A27" i="2"/>
  <c r="A25" i="2"/>
  <c r="A24" i="2"/>
  <c r="A23" i="2"/>
  <c r="A22" i="2"/>
  <c r="A21" i="2"/>
  <c r="A20" i="2"/>
  <c r="A19" i="2"/>
  <c r="A18" i="2"/>
  <c r="A16" i="2"/>
  <c r="A15" i="2"/>
  <c r="A13" i="2"/>
  <c r="A12" i="2"/>
  <c r="A11" i="2"/>
  <c r="A10" i="2"/>
  <c r="B4" i="2"/>
  <c r="B42" i="2" l="1"/>
  <c r="H42" i="2"/>
  <c r="I42" i="2"/>
  <c r="C42" i="2" l="1"/>
  <c r="G42" i="2" l="1"/>
  <c r="F42" i="2"/>
  <c r="E42" i="2"/>
  <c r="D42" i="2"/>
  <c r="N42" i="2"/>
  <c r="M42" i="2" l="1"/>
  <c r="O42" i="2"/>
  <c r="L42" i="2"/>
  <c r="K42" i="2"/>
  <c r="J42" i="2"/>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<sst xmlns="http://schemas.openxmlformats.org/spreadsheetml/2006/main" count="67" uniqueCount="38">
  <si>
    <t>SUPERINTENDENCIA DE INDUSTRIA Y COMERCIO</t>
  </si>
  <si>
    <t>METAS EJECUCIÓN - ACUERDO DE DESEMPEÑO MINCIT</t>
  </si>
  <si>
    <t>FEBRERO - 2020</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</si>
  <si>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</si>
  <si>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</si>
  <si>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</si>
  <si>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</si>
  <si>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</si>
  <si>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</si>
  <si>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</si>
  <si>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</si>
  <si>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</si>
  <si>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</si>
  <si>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</si>
  <si>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</si>
  <si>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</si>
  <si>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</si>
  <si>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</si>
  <si>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</si>
  <si>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Inversión</t>
  </si>
  <si>
    <t>TOTAL</t>
  </si>
  <si>
    <t>OBLIGACIONES</t>
  </si>
  <si>
    <t>INFORME DE EJECUCIÓN PRESUPUESTAL</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</si>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</sst>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_(* #,##0.00_);_(* \(#,##0.00\);_(* &quot;-&quot;??_);_(@_)"/>
    <numFmt numFmtId="166" formatCode="_(&quot;$&quot;\ * #,##0.00_);_(&quot;$&quot;\ * \(#,##0.00\);_(&quot;$&quot;\ * &quot;-&quot;??_);_(@_)"/>
    <numFmt numFmtId="167" formatCode="_(&quot;$&quot;\ * #,##0_);_(&quot;$&quot;\ * \(#,##0\);_(&quot;$&quot;\ * &quot;-&quot;??_);_(@_)"/>
    <numFmt numFmtId="168" formatCode="0.0%"/>
    <numFmt numFmtId="169" formatCode="0.0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3" fillId="2" borderId="0" xfId="0" applyFont="1" applyFill="1"/>
    <xf numFmtId="0" fontId="4" fillId="2" borderId="0" xfId="4" applyFont="1" applyFill="1" applyAlignment="1">
      <alignment vertical="center"/>
    </xf>
    <xf numFmtId="0" fontId="5" fillId="2" borderId="0" xfId="4" applyFont="1" applyFill="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0" fontId="3" fillId="0" borderId="0" xfId="0" applyFont="1"/>
    <xf numFmtId="164" fontId="4" fillId="2" borderId="0" xfId="4" applyNumberFormat="1" applyFont="1" applyFill="1" applyAlignment="1">
      <alignment vertical="center"/>
    </xf>
    <xf numFmtId="10" fontId="3" fillId="2" borderId="0" xfId="0" applyNumberFormat="1" applyFont="1" applyFill="1"/>
    <xf numFmtId="0" fontId="8" fillId="2" borderId="0" xfId="0" applyFont="1" applyFill="1"/>
    <xf numFmtId="10" fontId="8" fillId="2" borderId="0" xfId="0" applyNumberFormat="1" applyFont="1" applyFill="1"/>
    <xf numFmtId="0" fontId="8" fillId="0" borderId="0" xfId="0" applyFont="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5" fontId="12" fillId="0" borderId="6" xfId="1" applyFont="1" applyBorder="1"/>
    <xf numFmtId="10" fontId="12" fillId="0" borderId="6" xfId="3" applyNumberFormat="1" applyFont="1" applyBorder="1"/>
    <xf numFmtId="0" fontId="14" fillId="7" borderId="8" xfId="0" applyFont="1" applyFill="1" applyBorder="1"/>
    <xf numFmtId="165" fontId="14" fillId="0" borderId="8" xfId="1" applyFont="1" applyBorder="1"/>
    <xf numFmtId="10" fontId="14" fillId="0" borderId="8" xfId="3" applyNumberFormat="1" applyFont="1" applyBorder="1"/>
    <xf numFmtId="10" fontId="8" fillId="2" borderId="0" xfId="3" applyNumberFormat="1" applyFont="1" applyFill="1" applyBorder="1"/>
    <xf numFmtId="0" fontId="14" fillId="7" borderId="5" xfId="0" applyFont="1" applyFill="1" applyBorder="1" applyAlignment="1">
      <alignment wrapText="1"/>
    </xf>
    <xf numFmtId="165" fontId="14" fillId="0" borderId="5" xfId="1" applyFont="1" applyBorder="1" applyAlignment="1">
      <alignment horizontal="center" vertical="center"/>
    </xf>
    <xf numFmtId="10" fontId="14" fillId="0" borderId="8" xfId="3" applyNumberFormat="1" applyFont="1" applyBorder="1" applyAlignment="1">
      <alignment horizontal="right" vertical="center"/>
    </xf>
    <xf numFmtId="0" fontId="12" fillId="7" borderId="4" xfId="0" applyFont="1" applyFill="1" applyBorder="1"/>
    <xf numFmtId="165" fontId="12" fillId="0" borderId="4" xfId="1" applyFont="1" applyBorder="1"/>
    <xf numFmtId="10" fontId="12" fillId="0" borderId="4" xfId="3" applyNumberFormat="1" applyFont="1" applyBorder="1"/>
    <xf numFmtId="165"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7" fontId="12" fillId="0" borderId="6" xfId="2" applyNumberFormat="1" applyFont="1" applyBorder="1" applyAlignment="1">
      <alignment horizontal="center" vertical="center"/>
    </xf>
    <xf numFmtId="167" fontId="8" fillId="2" borderId="0" xfId="0" applyNumberFormat="1" applyFont="1" applyFill="1"/>
    <xf numFmtId="0" fontId="12" fillId="6" borderId="4" xfId="0" applyFont="1" applyFill="1" applyBorder="1"/>
    <xf numFmtId="165" fontId="12" fillId="6" borderId="4" xfId="1" applyFont="1" applyFill="1" applyBorder="1"/>
    <xf numFmtId="165" fontId="9" fillId="3" borderId="4" xfId="1" applyFont="1" applyFill="1" applyBorder="1"/>
    <xf numFmtId="10" fontId="9" fillId="3" borderId="4" xfId="3" applyNumberFormat="1" applyFont="1" applyFill="1" applyBorder="1"/>
    <xf numFmtId="165"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7" fontId="12" fillId="0" borderId="4" xfId="2" applyNumberFormat="1" applyFont="1" applyBorder="1" applyAlignment="1">
      <alignment horizontal="center" vertical="center"/>
    </xf>
    <xf numFmtId="43" fontId="3" fillId="2" borderId="0" xfId="0" applyNumberFormat="1" applyFont="1" applyFill="1"/>
    <xf numFmtId="10" fontId="3" fillId="2" borderId="0" xfId="3" applyNumberFormat="1" applyFont="1" applyFill="1" applyBorder="1"/>
    <xf numFmtId="165" fontId="3" fillId="2" borderId="0" xfId="1" applyFont="1" applyFill="1" applyBorder="1"/>
    <xf numFmtId="0" fontId="10" fillId="4" borderId="4" xfId="0" applyFont="1" applyFill="1" applyBorder="1" applyAlignment="1">
      <alignment horizontal="center" vertical="center"/>
    </xf>
    <xf numFmtId="0" fontId="14" fillId="7" borderId="12" xfId="0" applyFont="1" applyFill="1" applyBorder="1"/>
    <xf numFmtId="165" fontId="14" fillId="0" borderId="12" xfId="1" applyFont="1" applyBorder="1"/>
    <xf numFmtId="10" fontId="14" fillId="0" borderId="12" xfId="3" applyNumberFormat="1" applyFont="1" applyBorder="1"/>
    <xf numFmtId="0" fontId="14" fillId="7" borderId="13" xfId="0" applyFont="1" applyFill="1" applyBorder="1" applyAlignment="1">
      <alignment horizontal="left" vertical="center" wrapText="1"/>
    </xf>
    <xf numFmtId="165" fontId="14" fillId="0" borderId="13" xfId="1" applyFont="1" applyBorder="1" applyAlignment="1">
      <alignment horizontal="center" vertical="center"/>
    </xf>
    <xf numFmtId="165" fontId="14" fillId="0" borderId="13" xfId="1" applyFont="1" applyBorder="1" applyAlignment="1">
      <alignment vertical="center"/>
    </xf>
    <xf numFmtId="10" fontId="14" fillId="0" borderId="12" xfId="3" applyNumberFormat="1" applyFont="1" applyBorder="1" applyAlignment="1">
      <alignment horizontal="right" vertical="center"/>
    </xf>
    <xf numFmtId="165" fontId="10" fillId="4" borderId="4" xfId="1" applyFont="1" applyFill="1" applyBorder="1"/>
    <xf numFmtId="10" fontId="3" fillId="2" borderId="0" xfId="0" applyNumberFormat="1" applyFont="1" applyFill="1" applyAlignment="1">
      <alignment horizontal="right" vertical="center"/>
    </xf>
    <xf numFmtId="164" fontId="4" fillId="2" borderId="0" xfId="5" applyNumberFormat="1" applyFont="1" applyFill="1" applyBorder="1" applyAlignment="1">
      <alignment vertical="center"/>
    </xf>
    <xf numFmtId="9" fontId="4" fillId="2" borderId="0" xfId="6" applyFont="1" applyFill="1" applyBorder="1" applyAlignment="1">
      <alignment vertical="center"/>
    </xf>
    <xf numFmtId="0" fontId="4" fillId="0" borderId="0" xfId="4" applyFont="1" applyAlignment="1">
      <alignment vertical="center"/>
    </xf>
    <xf numFmtId="0" fontId="17" fillId="4" borderId="14" xfId="4" applyFont="1" applyFill="1" applyBorder="1" applyAlignment="1">
      <alignment horizontal="center" vertical="center"/>
    </xf>
    <xf numFmtId="164" fontId="17" fillId="4" borderId="14" xfId="5" applyNumberFormat="1" applyFont="1" applyFill="1" applyBorder="1" applyAlignment="1">
      <alignment horizontal="center" vertical="center"/>
    </xf>
    <xf numFmtId="168" fontId="17" fillId="4" borderId="14" xfId="6" applyNumberFormat="1" applyFont="1" applyFill="1" applyBorder="1" applyAlignment="1">
      <alignment horizontal="center" vertical="center" wrapText="1"/>
    </xf>
    <xf numFmtId="10" fontId="17" fillId="4" borderId="14" xfId="6" applyNumberFormat="1" applyFont="1" applyFill="1" applyBorder="1" applyAlignment="1">
      <alignment horizontal="center" vertical="center"/>
    </xf>
    <xf numFmtId="164" fontId="17" fillId="4" borderId="14" xfId="5" applyNumberFormat="1" applyFont="1" applyFill="1" applyBorder="1" applyAlignment="1">
      <alignment horizontal="center" vertical="center" wrapText="1"/>
    </xf>
    <xf numFmtId="9" fontId="17" fillId="4" borderId="14" xfId="6" applyFont="1" applyFill="1" applyBorder="1" applyAlignment="1">
      <alignment horizontal="center" vertical="center" wrapText="1"/>
    </xf>
    <xf numFmtId="0" fontId="18" fillId="3" borderId="14" xfId="4" applyFont="1" applyFill="1" applyBorder="1" applyAlignment="1">
      <alignment horizontal="left" vertical="center" wrapText="1"/>
    </xf>
    <xf numFmtId="164" fontId="19" fillId="3" borderId="14" xfId="5" applyNumberFormat="1" applyFont="1" applyFill="1" applyBorder="1" applyAlignment="1">
      <alignment vertical="center"/>
    </xf>
    <xf numFmtId="168" fontId="19" fillId="3" borderId="14" xfId="6" applyNumberFormat="1" applyFont="1" applyFill="1" applyBorder="1" applyAlignment="1">
      <alignment horizontal="center" vertical="center"/>
    </xf>
    <xf numFmtId="0" fontId="20" fillId="0" borderId="0" xfId="4" applyFont="1" applyAlignment="1">
      <alignment vertical="center"/>
    </xf>
    <xf numFmtId="0" fontId="18" fillId="8" borderId="14" xfId="4" applyFont="1" applyFill="1" applyBorder="1" applyAlignment="1">
      <alignment horizontal="left" vertical="center" wrapText="1"/>
    </xf>
    <xf numFmtId="164" fontId="19" fillId="8" borderId="14" xfId="5" applyNumberFormat="1" applyFont="1" applyFill="1" applyBorder="1" applyAlignment="1">
      <alignment vertical="center"/>
    </xf>
    <xf numFmtId="168" fontId="19" fillId="8" borderId="14" xfId="6" applyNumberFormat="1" applyFont="1" applyFill="1" applyBorder="1" applyAlignment="1">
      <alignment horizontal="center" vertical="center"/>
    </xf>
    <xf numFmtId="0" fontId="21" fillId="0" borderId="14" xfId="4" applyFont="1" applyBorder="1" applyAlignment="1">
      <alignment horizontal="left" vertical="center" wrapText="1"/>
    </xf>
    <xf numFmtId="164" fontId="22" fillId="0" borderId="14" xfId="5" applyNumberFormat="1" applyFont="1" applyFill="1" applyBorder="1" applyAlignment="1">
      <alignment vertical="center"/>
    </xf>
    <xf numFmtId="3" fontId="22" fillId="0" borderId="14" xfId="4" applyNumberFormat="1" applyFont="1" applyBorder="1" applyAlignment="1">
      <alignment vertical="center"/>
    </xf>
    <xf numFmtId="168" fontId="22" fillId="0" borderId="14" xfId="6" applyNumberFormat="1" applyFont="1" applyFill="1" applyBorder="1" applyAlignment="1">
      <alignment horizontal="center" vertical="center"/>
    </xf>
    <xf numFmtId="0" fontId="19" fillId="3" borderId="14" xfId="4" applyFont="1" applyFill="1" applyBorder="1" applyAlignment="1">
      <alignment vertical="center"/>
    </xf>
    <xf numFmtId="164" fontId="19" fillId="3" borderId="14" xfId="4" applyNumberFormat="1" applyFont="1" applyFill="1" applyBorder="1" applyAlignment="1">
      <alignment vertical="center"/>
    </xf>
    <xf numFmtId="0" fontId="23" fillId="0" borderId="0" xfId="4" applyFont="1" applyAlignment="1">
      <alignment vertical="center"/>
    </xf>
    <xf numFmtId="164" fontId="23" fillId="0" borderId="0" xfId="5" applyNumberFormat="1" applyFont="1" applyFill="1" applyBorder="1" applyAlignment="1">
      <alignment vertical="center"/>
    </xf>
    <xf numFmtId="164" fontId="23" fillId="0" borderId="0" xfId="4" applyNumberFormat="1" applyFont="1" applyAlignment="1">
      <alignment vertical="center"/>
    </xf>
    <xf numFmtId="10" fontId="23" fillId="0" borderId="0" xfId="6" applyNumberFormat="1" applyFont="1" applyFill="1" applyBorder="1" applyAlignment="1">
      <alignment vertical="center"/>
    </xf>
    <xf numFmtId="168" fontId="23" fillId="0" borderId="0" xfId="6" applyNumberFormat="1" applyFont="1" applyFill="1" applyBorder="1" applyAlignment="1">
      <alignment horizontal="center" vertical="center"/>
    </xf>
    <xf numFmtId="164" fontId="4" fillId="0" borderId="0" xfId="4" applyNumberFormat="1" applyFont="1" applyAlignment="1">
      <alignment vertical="center"/>
    </xf>
    <xf numFmtId="169" fontId="4" fillId="0" borderId="0" xfId="7" applyNumberFormat="1" applyFont="1" applyFill="1" applyBorder="1" applyAlignment="1">
      <alignment vertical="center"/>
    </xf>
    <xf numFmtId="164" fontId="4" fillId="0" borderId="0" xfId="5" applyNumberFormat="1" applyFont="1" applyFill="1" applyBorder="1" applyAlignment="1">
      <alignment vertical="center"/>
    </xf>
    <xf numFmtId="9" fontId="4" fillId="0" borderId="0" xfId="6" applyFont="1" applyFill="1" applyBorder="1" applyAlignment="1">
      <alignment vertical="center"/>
    </xf>
    <xf numFmtId="167" fontId="12" fillId="0" borderId="3" xfId="2" applyNumberFormat="1" applyFont="1" applyBorder="1" applyAlignment="1">
      <alignment horizontal="center" vertical="center"/>
    </xf>
    <xf numFmtId="167" fontId="12" fillId="0" borderId="10" xfId="2" applyNumberFormat="1" applyFont="1" applyBorder="1" applyAlignment="1">
      <alignment horizontal="center" vertical="center"/>
    </xf>
    <xf numFmtId="167" fontId="12" fillId="0" borderId="5" xfId="2" applyNumberFormat="1" applyFont="1" applyBorder="1" applyAlignment="1">
      <alignment horizontal="center" vertical="center"/>
    </xf>
    <xf numFmtId="0" fontId="7" fillId="0" borderId="0" xfId="0" applyFont="1" applyAlignment="1">
      <alignment horizontal="center" vertical="center"/>
    </xf>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165" fontId="12" fillId="0" borderId="3" xfId="1" applyFont="1" applyBorder="1" applyAlignment="1">
      <alignment horizontal="center" vertical="center"/>
    </xf>
    <xf numFmtId="165" fontId="12" fillId="0" borderId="10" xfId="1" applyFont="1" applyBorder="1" applyAlignment="1">
      <alignment horizontal="center" vertical="center"/>
    </xf>
    <xf numFmtId="165" fontId="12" fillId="0" borderId="5" xfId="1" applyFont="1" applyBorder="1" applyAlignment="1">
      <alignment horizontal="center" vertical="center"/>
    </xf>
    <xf numFmtId="10" fontId="12" fillId="0" borderId="3" xfId="3" applyNumberFormat="1" applyFont="1" applyBorder="1" applyAlignment="1">
      <alignment horizontal="center" vertical="center"/>
    </xf>
    <xf numFmtId="10" fontId="12" fillId="0" borderId="10" xfId="3" applyNumberFormat="1" applyFont="1" applyBorder="1" applyAlignment="1">
      <alignment horizontal="center" vertical="center"/>
    </xf>
    <xf numFmtId="10" fontId="12" fillId="0" borderId="5" xfId="3" applyNumberFormat="1" applyFont="1" applyBorder="1" applyAlignment="1">
      <alignment horizontal="center" vertical="center"/>
    </xf>
    <xf numFmtId="165" fontId="12" fillId="0" borderId="7" xfId="1" applyFont="1" applyBorder="1" applyAlignment="1">
      <alignment horizontal="center" vertical="center"/>
    </xf>
    <xf numFmtId="165" fontId="12" fillId="0" borderId="9" xfId="1" applyFont="1" applyBorder="1" applyAlignment="1">
      <alignment horizontal="center" vertical="center"/>
    </xf>
    <xf numFmtId="165" fontId="12" fillId="0" borderId="11" xfId="1" applyFont="1" applyBorder="1" applyAlignment="1">
      <alignment horizontal="center" vertical="center"/>
    </xf>
  </cellXfs>
  <cellStyles count="8">
    <cellStyle name="Millares" xfId="1" builtinId="3"/>
    <cellStyle name="Millares 2" xfId="5"/>
    <cellStyle name="Moneda" xfId="2" builtinId="4"/>
    <cellStyle name="Normal" xfId="0" builtinId="0"/>
    <cellStyle name="Normal 2" xfId="4"/>
    <cellStyle name="Porcentaje" xfId="3" builtinId="5"/>
    <cellStyle name="Porcentaje 2" xfId="6"/>
    <cellStyle name="Porcentaje 3" xfId="7"/>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xmlns="" id="{A9B459E1-5880-45EB-9C7E-78BA520560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xmlns="" id="{C958784D-06CB-4F1C-AF63-3295D586B50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xmlns="" id="{5C8C2544-9799-4440-990F-76C52928B7AD}"/>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FEBR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FEBRERO - 2020</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SENTENCIAS</v>
          </cell>
        </row>
        <row r="18">
          <cell r="A18" t="str">
            <v>CONCILIACIONES</v>
          </cell>
        </row>
        <row r="19">
          <cell r="A19" t="str">
            <v>INCAPACIDADES Y LICENCIAS DE MATERNIDAD Y PATERNIDAD (NO DE PENSIONES)</v>
          </cell>
        </row>
        <row r="20">
          <cell r="A20" t="str">
            <v>ORGANIZACIÓN PARA LA COOPERACIÓN Y EL DESARROLLO ECONÓMICO OCDE-ARTICULO 47 LEY 1450 DE 2011 Y LEY 1950 DE 2019</v>
          </cell>
        </row>
        <row r="22">
          <cell r="A22" t="str">
            <v>PLANES COMPLEMENTARIOS DE SALUD (NO DE PENSIONES).</v>
          </cell>
        </row>
        <row r="24">
          <cell r="A24" t="str">
            <v>IMPUESTOS</v>
          </cell>
        </row>
        <row r="25">
          <cell r="A25" t="str">
            <v>CUOTA DE FISCALIZACIÓN Y AUDITAJE</v>
          </cell>
        </row>
        <row r="28">
          <cell r="A28" t="str">
            <v>INCREMENTO DE LA COBERTURA DE LOS SERVICIOS DE LA RED NACIONAL DE PROTECCIÓN AL CONSUMIDOR EN EL TERRITORIO  NACIONAL</v>
          </cell>
        </row>
        <row r="29">
          <cell r="A29" t="str">
            <v>MEJORAMIENTO DEL CONTROL Y VIGILANCIA A LAS CÁMARAS DE COMERCIO Y COMERCIANTES A NIVEL  NACIONAL</v>
          </cell>
        </row>
        <row r="30">
          <cell r="A30" t="str">
            <v>FORTALECIMIENTO DE LA FUNCIÓN JURISDICCIONAL DE LA SUPERINTENDENCIA DE INDUSTRIA Y COMERCIO A NIVEL  NACIONAL</v>
          </cell>
        </row>
        <row r="31">
          <cell r="A31" t="str">
            <v>FORTALECIMIENTO DE LA PROTECCIÓN DE DATOS PERSONALES A NIVEL  NACIONAL</v>
          </cell>
        </row>
        <row r="32">
          <cell r="A32" t="str">
            <v>FORTALECIMIENTO DEL RÉGIMEN DE PROTECCIÓN DE LA LIBRE COMPETENCIA ECONÓMICA EN LOS MERCADOS A NIVEL  NACIONAL</v>
          </cell>
        </row>
        <row r="33">
          <cell r="A33" t="str">
            <v>FORTALECIMIENTO DE LA ATENCIÓN Y PROMOCIÓN DE TRÁMITES Y SERVICIOS EN EL MARCO DEL SISTEMA DE PROPIEDAD INDUSTRIAL A NIVEL  NACIONAL</v>
          </cell>
        </row>
        <row r="34">
          <cell r="A34" t="str">
            <v>MEJORAMIENTO EN LA EJECUCIÓN DE LAS FUNCIONES ASIGNADAS EN MATERIA DE PROTECCIÓN AL CONSUMIDOR A NIVEL  NACIONAL</v>
          </cell>
        </row>
        <row r="35">
          <cell r="A35" t="str">
            <v>FORTALECIMIENTO DE LA FUNCIÓN DE INSPECCIÓN, CONTROL Y VIGILANCIA DE LA SUPERINTENDENCIA DE INDUSTRIA Y COMERCIO EN EL MARCO DEL SUBSISTEMA NACIONAL DE CALIDAD, EL RÉGIMEN DE CONTROL DE PRECIOS Y EL SECTOR VALUATORIO A NIVEL  NACIONAL</v>
          </cell>
        </row>
        <row r="37">
          <cell r="A37" t="str">
            <v>FORTALECIMIENTO DEL SISTEMA DE ATENCIÓN AL CIUDADANO DE LA SUPERINTENDENCIA DE INDUSTRIA Y COMERCIO A NIVEL  NACIONAL</v>
          </cell>
        </row>
        <row r="38">
          <cell r="A38" t="str">
            <v>MEJORAMIENTO DE LOS SISTEMAS DE INFORMACIÓN Y SERVICIOS TECNOLÓGICOS DE LA SUPERINTENDENCIA DE INDUSTRIA Y COMERCIO EN EL TERRITORIO  NACIONAL</v>
          </cell>
        </row>
        <row r="39">
          <cell r="A39" t="str">
            <v>MEJORAMIENTO EN LA CALIDAD DE LA GESTIÓN ESTRATÉGICA DE LA SUPERINTENDENCIA DE INDUSTRIA Y COMERCIO A NIVEL  NACIONAL</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F18" sqref="F18"/>
    </sheetView>
  </sheetViews>
  <sheetFormatPr baseColWidth="10" defaultRowHeight="15" x14ac:dyDescent="0.25"/>
  <cols>
    <col min="1" max="1" width="45.140625" style="58" customWidth="1"/>
    <col min="2" max="2" width="19.28515625" style="83" customWidth="1"/>
    <col min="3" max="3" width="20" style="58" bestFit="1" customWidth="1"/>
    <col min="4" max="4" width="19.42578125" style="58" bestFit="1" customWidth="1"/>
    <col min="5" max="5" width="16.5703125" style="58" bestFit="1" customWidth="1"/>
    <col min="6" max="6" width="20" style="85" bestFit="1" customWidth="1"/>
    <col min="7" max="7" width="14.85546875" style="58" bestFit="1" customWidth="1"/>
    <col min="8" max="8" width="19.42578125" style="85" bestFit="1" customWidth="1"/>
    <col min="9" max="9" width="20" style="85" bestFit="1" customWidth="1"/>
    <col min="10" max="10" width="19" style="85" bestFit="1" customWidth="1"/>
    <col min="11" max="11" width="11.7109375" style="86" bestFit="1" customWidth="1"/>
    <col min="12" max="12" width="19.42578125" style="85" bestFit="1" customWidth="1"/>
    <col min="13" max="13" width="18.7109375" style="86" bestFit="1" customWidth="1"/>
    <col min="14" max="14" width="23.5703125" style="85" bestFit="1" customWidth="1"/>
    <col min="15" max="15" width="15.140625" style="86" bestFit="1" customWidth="1"/>
    <col min="16" max="16384" width="11.42578125" style="58"/>
  </cols>
  <sheetData>
    <row r="1" spans="1:15" ht="29.25" customHeight="1" x14ac:dyDescent="0.25">
      <c r="A1" s="2"/>
      <c r="B1" s="3" t="s">
        <v>0</v>
      </c>
      <c r="C1" s="2"/>
      <c r="D1" s="2"/>
      <c r="E1" s="2"/>
      <c r="F1" s="56"/>
      <c r="G1" s="2"/>
      <c r="H1" s="56"/>
      <c r="I1" s="56"/>
      <c r="J1" s="56"/>
      <c r="K1" s="57"/>
      <c r="L1" s="56"/>
      <c r="M1" s="57"/>
      <c r="N1" s="56"/>
      <c r="O1" s="57"/>
    </row>
    <row r="2" spans="1:15" x14ac:dyDescent="0.25">
      <c r="A2" s="2"/>
      <c r="B2" s="2"/>
      <c r="C2" s="2"/>
      <c r="D2" s="2"/>
      <c r="E2" s="2"/>
      <c r="F2" s="56"/>
      <c r="G2" s="2"/>
      <c r="H2" s="56"/>
      <c r="I2" s="56"/>
      <c r="J2" s="56"/>
      <c r="K2" s="57"/>
      <c r="L2" s="56"/>
      <c r="M2" s="57"/>
      <c r="N2" s="56"/>
      <c r="O2" s="57"/>
    </row>
    <row r="3" spans="1:15" x14ac:dyDescent="0.25">
      <c r="A3" s="2"/>
      <c r="B3" s="4" t="s">
        <v>22</v>
      </c>
      <c r="C3" s="2"/>
      <c r="D3" s="2"/>
      <c r="E3" s="2"/>
      <c r="F3" s="56"/>
      <c r="G3" s="2"/>
      <c r="H3" s="56"/>
      <c r="I3" s="56"/>
      <c r="J3" s="56"/>
      <c r="K3" s="57"/>
      <c r="L3" s="56"/>
      <c r="M3" s="57"/>
      <c r="N3" s="56"/>
      <c r="O3" s="57"/>
    </row>
    <row r="4" spans="1:15" x14ac:dyDescent="0.25">
      <c r="A4" s="2"/>
      <c r="B4" s="5" t="str">
        <f>+[1]METAS!D4</f>
        <v>FEBRERO - 2020</v>
      </c>
      <c r="C4" s="2"/>
      <c r="D4" s="2"/>
      <c r="E4" s="2"/>
      <c r="F4" s="56"/>
      <c r="G4" s="2"/>
      <c r="H4" s="56"/>
      <c r="I4" s="56"/>
      <c r="J4" s="56"/>
      <c r="K4" s="57"/>
      <c r="L4" s="56"/>
      <c r="M4" s="57"/>
      <c r="N4" s="56"/>
      <c r="O4" s="57"/>
    </row>
    <row r="5" spans="1:15" x14ac:dyDescent="0.25">
      <c r="A5" s="2"/>
      <c r="B5" s="4" t="s">
        <v>3</v>
      </c>
      <c r="C5" s="2"/>
      <c r="D5" s="2"/>
      <c r="E5" s="2"/>
      <c r="F5" s="56"/>
      <c r="G5" s="2"/>
      <c r="H5" s="56"/>
      <c r="I5" s="56"/>
      <c r="J5" s="56"/>
      <c r="K5" s="57"/>
      <c r="L5" s="56"/>
      <c r="M5" s="57"/>
      <c r="N5" s="56"/>
      <c r="O5" s="57"/>
    </row>
    <row r="6" spans="1:15" x14ac:dyDescent="0.25">
      <c r="A6" s="2"/>
      <c r="B6" s="7"/>
      <c r="C6" s="2"/>
      <c r="D6" s="2"/>
      <c r="E6" s="2"/>
      <c r="F6" s="56"/>
      <c r="G6" s="2"/>
      <c r="H6" s="56"/>
      <c r="I6" s="56"/>
      <c r="J6" s="56"/>
      <c r="K6" s="57"/>
      <c r="L6" s="56"/>
      <c r="M6" s="57"/>
      <c r="N6" s="56"/>
      <c r="O6" s="57"/>
    </row>
    <row r="7" spans="1:15" ht="45" x14ac:dyDescent="0.25">
      <c r="A7" s="59" t="s">
        <v>8</v>
      </c>
      <c r="B7" s="60" t="s">
        <v>23</v>
      </c>
      <c r="C7" s="60" t="s">
        <v>24</v>
      </c>
      <c r="D7" s="60" t="s">
        <v>25</v>
      </c>
      <c r="E7" s="61" t="s">
        <v>26</v>
      </c>
      <c r="F7" s="60" t="s">
        <v>27</v>
      </c>
      <c r="G7" s="62" t="s">
        <v>28</v>
      </c>
      <c r="H7" s="60" t="s">
        <v>29</v>
      </c>
      <c r="I7" s="60" t="s">
        <v>30</v>
      </c>
      <c r="J7" s="63" t="s">
        <v>31</v>
      </c>
      <c r="K7" s="64" t="s">
        <v>32</v>
      </c>
      <c r="L7" s="63" t="s">
        <v>33</v>
      </c>
      <c r="M7" s="64" t="s">
        <v>34</v>
      </c>
      <c r="N7" s="63" t="s">
        <v>35</v>
      </c>
      <c r="O7" s="64" t="s">
        <v>36</v>
      </c>
    </row>
    <row r="8" spans="1:15" s="68" customFormat="1" ht="15.75" x14ac:dyDescent="0.25">
      <c r="A8" s="65" t="s">
        <v>14</v>
      </c>
      <c r="B8" s="66">
        <v>107314480000</v>
      </c>
      <c r="C8" s="66">
        <v>113790202000</v>
      </c>
      <c r="D8" s="66">
        <v>22184468052.669998</v>
      </c>
      <c r="E8" s="67">
        <v>0.1949593872121784</v>
      </c>
      <c r="F8" s="66">
        <v>8686819298.0200005</v>
      </c>
      <c r="G8" s="67">
        <v>7.6340661545007196E-2</v>
      </c>
      <c r="H8" s="66">
        <v>89324927992.25</v>
      </c>
      <c r="I8" s="66">
        <v>8657346261.0200005</v>
      </c>
      <c r="J8" s="66">
        <v>24465274007.75</v>
      </c>
      <c r="K8" s="67">
        <v>0.21500334455641446</v>
      </c>
      <c r="L8" s="66">
        <v>91605733947.330002</v>
      </c>
      <c r="M8" s="67">
        <v>0.80504061278782157</v>
      </c>
      <c r="N8" s="66">
        <v>105103382701.98</v>
      </c>
      <c r="O8" s="67">
        <v>0.92365933845499282</v>
      </c>
    </row>
    <row r="9" spans="1:15" s="68" customFormat="1" ht="15.75" x14ac:dyDescent="0.25">
      <c r="A9" s="69" t="s">
        <v>15</v>
      </c>
      <c r="B9" s="70">
        <v>65004098000</v>
      </c>
      <c r="C9" s="70">
        <v>65004098000</v>
      </c>
      <c r="D9" s="70">
        <v>7550102878</v>
      </c>
      <c r="E9" s="71">
        <v>0.11614810620093521</v>
      </c>
      <c r="F9" s="70">
        <v>7473371051</v>
      </c>
      <c r="G9" s="71">
        <v>0.11496769097542127</v>
      </c>
      <c r="H9" s="70">
        <v>63489445000</v>
      </c>
      <c r="I9" s="70">
        <v>7445063696</v>
      </c>
      <c r="J9" s="70">
        <v>1514653000</v>
      </c>
      <c r="K9" s="71">
        <v>2.3300884814985049E-2</v>
      </c>
      <c r="L9" s="70">
        <v>57453995122</v>
      </c>
      <c r="M9" s="71">
        <v>0.88385189379906481</v>
      </c>
      <c r="N9" s="70">
        <v>57530726949</v>
      </c>
      <c r="O9" s="71">
        <v>0.88503230902457874</v>
      </c>
    </row>
    <row r="10" spans="1:15" x14ac:dyDescent="0.25">
      <c r="A10" s="72" t="str">
        <f>+'[1]TD-EPA'!A6</f>
        <v>SALARIO</v>
      </c>
      <c r="B10" s="73">
        <v>36141494000</v>
      </c>
      <c r="C10" s="74">
        <v>36141494000</v>
      </c>
      <c r="D10" s="74">
        <v>5313052696</v>
      </c>
      <c r="E10" s="75">
        <v>0.14700700242220202</v>
      </c>
      <c r="F10" s="73">
        <v>5285087634</v>
      </c>
      <c r="G10" s="75">
        <v>0.14623323634601271</v>
      </c>
      <c r="H10" s="73">
        <v>36141494000</v>
      </c>
      <c r="I10" s="73">
        <v>5274294674</v>
      </c>
      <c r="J10" s="73">
        <v>0</v>
      </c>
      <c r="K10" s="75">
        <v>0</v>
      </c>
      <c r="L10" s="73">
        <v>30828441304</v>
      </c>
      <c r="M10" s="75">
        <v>0.85299299757779801</v>
      </c>
      <c r="N10" s="73">
        <v>30856406366</v>
      </c>
      <c r="O10" s="75">
        <v>0.85376676365398729</v>
      </c>
    </row>
    <row r="11" spans="1:15" ht="28.5" x14ac:dyDescent="0.25">
      <c r="A11" s="72" t="str">
        <f>+'[1]TD-EPA'!A7</f>
        <v>CONTRIBUCIONES INHERENTES A LA NÓMINA</v>
      </c>
      <c r="B11" s="73">
        <v>14477430000</v>
      </c>
      <c r="C11" s="74">
        <v>14477430000</v>
      </c>
      <c r="D11" s="74">
        <v>1452637432</v>
      </c>
      <c r="E11" s="75">
        <v>0.10033807326300317</v>
      </c>
      <c r="F11" s="73">
        <v>1452599032</v>
      </c>
      <c r="G11" s="75">
        <v>0.10033542085853636</v>
      </c>
      <c r="H11" s="73">
        <v>14477430000</v>
      </c>
      <c r="I11" s="73">
        <v>1452599032</v>
      </c>
      <c r="J11" s="73">
        <v>0</v>
      </c>
      <c r="K11" s="75">
        <v>0</v>
      </c>
      <c r="L11" s="73">
        <v>13024792568</v>
      </c>
      <c r="M11" s="75">
        <v>0.89966192673699685</v>
      </c>
      <c r="N11" s="73">
        <v>13024830968</v>
      </c>
      <c r="O11" s="75">
        <v>0.89966457914146369</v>
      </c>
    </row>
    <row r="12" spans="1:15" ht="28.5" x14ac:dyDescent="0.25">
      <c r="A12" s="72" t="str">
        <f>+'[1]TD-EPA'!A8</f>
        <v>REMUNERACIONES NO CONSTITUTIVAS DE FACTOR SALARIAL</v>
      </c>
      <c r="B12" s="73">
        <v>12870521000</v>
      </c>
      <c r="C12" s="74">
        <v>12870521000</v>
      </c>
      <c r="D12" s="74">
        <v>784412750</v>
      </c>
      <c r="E12" s="75">
        <v>6.0946464404976301E-2</v>
      </c>
      <c r="F12" s="73">
        <v>735684385</v>
      </c>
      <c r="G12" s="75">
        <v>5.7160419923948685E-2</v>
      </c>
      <c r="H12" s="73">
        <v>12870521000</v>
      </c>
      <c r="I12" s="73">
        <v>718169990</v>
      </c>
      <c r="J12" s="73">
        <v>0</v>
      </c>
      <c r="K12" s="75">
        <v>0</v>
      </c>
      <c r="L12" s="73">
        <v>12086108250</v>
      </c>
      <c r="M12" s="75">
        <v>0.93905353559502369</v>
      </c>
      <c r="N12" s="73">
        <v>12134836615</v>
      </c>
      <c r="O12" s="75">
        <v>0.94283958007605129</v>
      </c>
    </row>
    <row r="13" spans="1:15" ht="42.75" x14ac:dyDescent="0.25">
      <c r="A13" s="72" t="str">
        <f>+'[1]TD-EPA'!A9</f>
        <v>OTROS GASTOS DE PERSONAL - DISTRIBUCIÓN PREVIO CONCEPTO DGPPN</v>
      </c>
      <c r="B13" s="73">
        <v>1514653000</v>
      </c>
      <c r="C13" s="74">
        <v>1514653000</v>
      </c>
      <c r="D13" s="74">
        <v>0</v>
      </c>
      <c r="E13" s="75">
        <v>0</v>
      </c>
      <c r="F13" s="73">
        <v>0</v>
      </c>
      <c r="G13" s="75">
        <v>0</v>
      </c>
      <c r="H13" s="73">
        <v>0</v>
      </c>
      <c r="I13" s="73">
        <v>0</v>
      </c>
      <c r="J13" s="73">
        <v>1514653000</v>
      </c>
      <c r="K13" s="75">
        <v>1</v>
      </c>
      <c r="L13" s="73">
        <v>1514653000</v>
      </c>
      <c r="M13" s="75">
        <v>1</v>
      </c>
      <c r="N13" s="73">
        <v>1514653000</v>
      </c>
      <c r="O13" s="75">
        <v>1</v>
      </c>
    </row>
    <row r="14" spans="1:15" s="68" customFormat="1" ht="15" customHeight="1" x14ac:dyDescent="0.25">
      <c r="A14" s="69" t="s">
        <v>16</v>
      </c>
      <c r="B14" s="70">
        <v>13056620000</v>
      </c>
      <c r="C14" s="70">
        <v>26181459140</v>
      </c>
      <c r="D14" s="70">
        <v>14324737718.25</v>
      </c>
      <c r="E14" s="71">
        <v>0.54713290201479581</v>
      </c>
      <c r="F14" s="70">
        <v>998500681</v>
      </c>
      <c r="G14" s="71">
        <v>3.8137701785860054E-2</v>
      </c>
      <c r="H14" s="70">
        <v>22824560992.25</v>
      </c>
      <c r="I14" s="70">
        <v>997334999</v>
      </c>
      <c r="J14" s="70">
        <v>3356898147.75</v>
      </c>
      <c r="K14" s="71">
        <v>0.12821661809602258</v>
      </c>
      <c r="L14" s="70">
        <v>11856721421.75</v>
      </c>
      <c r="M14" s="71">
        <v>0.45286709798520419</v>
      </c>
      <c r="N14" s="70">
        <v>25182958459</v>
      </c>
      <c r="O14" s="71">
        <v>0.96186229821413993</v>
      </c>
    </row>
    <row r="15" spans="1:15" ht="28.5" x14ac:dyDescent="0.25">
      <c r="A15" s="72" t="str">
        <f>+'[1]TD-EPA'!A11</f>
        <v>ADQUISICIÓN DE ACTIVOS NO FINANCIEROS</v>
      </c>
      <c r="B15" s="73">
        <v>317824000</v>
      </c>
      <c r="C15" s="74">
        <v>1603824000</v>
      </c>
      <c r="D15" s="74">
        <v>7000000</v>
      </c>
      <c r="E15" s="75">
        <v>4.3645686808527623E-3</v>
      </c>
      <c r="F15" s="73">
        <v>7000000</v>
      </c>
      <c r="G15" s="75">
        <v>4.3645686808527623E-3</v>
      </c>
      <c r="H15" s="73">
        <v>394468345</v>
      </c>
      <c r="I15" s="73">
        <v>7000000</v>
      </c>
      <c r="J15" s="73">
        <v>1209355655</v>
      </c>
      <c r="K15" s="75">
        <v>0.75404511654645401</v>
      </c>
      <c r="L15" s="73">
        <v>1596824000</v>
      </c>
      <c r="M15" s="75">
        <v>0.99563543131914722</v>
      </c>
      <c r="N15" s="73">
        <v>1596824000</v>
      </c>
      <c r="O15" s="75">
        <v>0.99563543131914722</v>
      </c>
    </row>
    <row r="16" spans="1:15" ht="28.5" x14ac:dyDescent="0.25">
      <c r="A16" s="72" t="str">
        <f>+'[1]TD-EPA'!A12</f>
        <v>ADQUISICIONES DIFERENTES DE ACTIVOS</v>
      </c>
      <c r="B16" s="73">
        <v>12738796000</v>
      </c>
      <c r="C16" s="74">
        <v>24577635140</v>
      </c>
      <c r="D16" s="74">
        <v>14317737718.25</v>
      </c>
      <c r="E16" s="75">
        <v>0.58255147969659382</v>
      </c>
      <c r="F16" s="73">
        <v>991500681</v>
      </c>
      <c r="G16" s="75">
        <v>4.0341581903717692E-2</v>
      </c>
      <c r="H16" s="73">
        <v>22430092647.25</v>
      </c>
      <c r="I16" s="73">
        <v>990334999</v>
      </c>
      <c r="J16" s="73">
        <v>2147542492.75</v>
      </c>
      <c r="K16" s="75">
        <v>8.7377914128722797E-2</v>
      </c>
      <c r="L16" s="73">
        <v>10259897421.75</v>
      </c>
      <c r="M16" s="75">
        <v>0.41744852030340623</v>
      </c>
      <c r="N16" s="73">
        <v>23586134459</v>
      </c>
      <c r="O16" s="75">
        <v>0.95965841809628227</v>
      </c>
    </row>
    <row r="17" spans="1:15" s="68" customFormat="1" ht="15.75" x14ac:dyDescent="0.25">
      <c r="A17" s="69" t="s">
        <v>17</v>
      </c>
      <c r="B17" s="70">
        <v>28858259000</v>
      </c>
      <c r="C17" s="70">
        <v>22209141860</v>
      </c>
      <c r="D17" s="70">
        <v>309627456.42000002</v>
      </c>
      <c r="E17" s="71">
        <v>1.3941441698729372E-2</v>
      </c>
      <c r="F17" s="70">
        <v>214947566.02000001</v>
      </c>
      <c r="G17" s="71">
        <v>9.6783372979904955E-3</v>
      </c>
      <c r="H17" s="70">
        <v>3010922000</v>
      </c>
      <c r="I17" s="70">
        <v>214947566.02000001</v>
      </c>
      <c r="J17" s="70">
        <v>19198219860</v>
      </c>
      <c r="K17" s="71">
        <v>0.86442871052920545</v>
      </c>
      <c r="L17" s="70">
        <v>21899514403.580002</v>
      </c>
      <c r="M17" s="71">
        <v>0.98605855830127076</v>
      </c>
      <c r="N17" s="70">
        <v>21994194293.98</v>
      </c>
      <c r="O17" s="71">
        <v>0.9903216627020095</v>
      </c>
    </row>
    <row r="18" spans="1:15" ht="42.75" x14ac:dyDescent="0.25">
      <c r="A18" s="72" t="str">
        <f>+'[1]TD-EPA'!A14</f>
        <v>CONVENCION DEL METRO - OFICINA INTERNACIONAL DE PESAS Y MEDIDAS - BIPM. LEY 1512 DE 2012</v>
      </c>
      <c r="B18" s="73">
        <v>237004000</v>
      </c>
      <c r="C18" s="74">
        <v>237004000</v>
      </c>
      <c r="D18" s="74">
        <v>0</v>
      </c>
      <c r="E18" s="75">
        <v>0</v>
      </c>
      <c r="F18" s="73">
        <v>0</v>
      </c>
      <c r="G18" s="75">
        <v>0</v>
      </c>
      <c r="H18" s="73">
        <v>0</v>
      </c>
      <c r="I18" s="73">
        <v>0</v>
      </c>
      <c r="J18" s="73">
        <v>237004000</v>
      </c>
      <c r="K18" s="75">
        <v>1</v>
      </c>
      <c r="L18" s="73">
        <v>237004000</v>
      </c>
      <c r="M18" s="75">
        <v>1</v>
      </c>
      <c r="N18" s="73">
        <v>237004000</v>
      </c>
      <c r="O18" s="75">
        <v>1</v>
      </c>
    </row>
    <row r="19" spans="1:15" ht="57" x14ac:dyDescent="0.25">
      <c r="A19" s="72" t="str">
        <f>+'[1]TD-EPA'!A15</f>
        <v>PROVISIÓN PARA GASTOS INSTITUCIONALES Y/O SECTORIALES CONTINGENTES- PREVIO CONCEPTO DGPPN</v>
      </c>
      <c r="B19" s="73">
        <v>23849372000</v>
      </c>
      <c r="C19" s="74">
        <v>16499532860</v>
      </c>
      <c r="D19" s="74">
        <v>0</v>
      </c>
      <c r="E19" s="75">
        <v>0</v>
      </c>
      <c r="F19" s="73">
        <v>0</v>
      </c>
      <c r="G19" s="75">
        <v>0</v>
      </c>
      <c r="H19" s="73">
        <v>0</v>
      </c>
      <c r="I19" s="73">
        <v>0</v>
      </c>
      <c r="J19" s="73">
        <v>16499532860</v>
      </c>
      <c r="K19" s="75">
        <v>1</v>
      </c>
      <c r="L19" s="73">
        <v>16499532860</v>
      </c>
      <c r="M19" s="75">
        <v>1</v>
      </c>
      <c r="N19" s="73">
        <v>16499532860</v>
      </c>
      <c r="O19" s="75">
        <v>1</v>
      </c>
    </row>
    <row r="20" spans="1:15" x14ac:dyDescent="0.25">
      <c r="A20" s="72" t="str">
        <f>+'[1]TD-EPA'!A16</f>
        <v>MESADAS PENSIONALES (DE PENSIONES)</v>
      </c>
      <c r="B20" s="73">
        <v>446827000</v>
      </c>
      <c r="C20" s="74">
        <v>446827000</v>
      </c>
      <c r="D20" s="74">
        <v>50449796.420000002</v>
      </c>
      <c r="E20" s="75">
        <v>0.11290677694051614</v>
      </c>
      <c r="F20" s="73">
        <v>50435215.020000003</v>
      </c>
      <c r="G20" s="75">
        <v>0.11287414372900474</v>
      </c>
      <c r="H20" s="73">
        <v>430200000</v>
      </c>
      <c r="I20" s="73">
        <v>50435215.020000003</v>
      </c>
      <c r="J20" s="73">
        <v>16627000</v>
      </c>
      <c r="K20" s="75">
        <v>3.7211269686030612E-2</v>
      </c>
      <c r="L20" s="73">
        <v>396377203.57999998</v>
      </c>
      <c r="M20" s="75">
        <v>0.88709322305948379</v>
      </c>
      <c r="N20" s="73">
        <v>396391784.98000002</v>
      </c>
      <c r="O20" s="75">
        <v>0.88712585627099527</v>
      </c>
    </row>
    <row r="21" spans="1:15" x14ac:dyDescent="0.25">
      <c r="A21" s="72" t="str">
        <f>+'[1]TD-EPA'!A17</f>
        <v>SENTENCIAS</v>
      </c>
      <c r="B21" s="73">
        <v>2360329000</v>
      </c>
      <c r="C21" s="74">
        <v>2360329000</v>
      </c>
      <c r="D21" s="74">
        <v>34665970</v>
      </c>
      <c r="E21" s="75">
        <v>1.4686922882360891E-2</v>
      </c>
      <c r="F21" s="73">
        <v>3375508</v>
      </c>
      <c r="G21" s="75">
        <v>1.4301006342759845E-3</v>
      </c>
      <c r="H21" s="73">
        <v>580000000</v>
      </c>
      <c r="I21" s="73">
        <v>3375508</v>
      </c>
      <c r="J21" s="73">
        <v>1780329000</v>
      </c>
      <c r="K21" s="75">
        <v>0.75427154434826671</v>
      </c>
      <c r="L21" s="73">
        <v>2325663030</v>
      </c>
      <c r="M21" s="75">
        <v>0.98531307711763916</v>
      </c>
      <c r="N21" s="73">
        <v>2356953492</v>
      </c>
      <c r="O21" s="75">
        <v>0.99856989936572405</v>
      </c>
    </row>
    <row r="22" spans="1:15" x14ac:dyDescent="0.25">
      <c r="A22" s="72" t="str">
        <f>+'[1]TD-EPA'!A18</f>
        <v>CONCILIACIONES</v>
      </c>
      <c r="B22" s="73">
        <v>1731983000</v>
      </c>
      <c r="C22" s="74">
        <v>1731983000</v>
      </c>
      <c r="D22" s="74">
        <v>97303356</v>
      </c>
      <c r="E22" s="75">
        <v>5.6180318167095171E-2</v>
      </c>
      <c r="F22" s="73">
        <v>97303356</v>
      </c>
      <c r="G22" s="75">
        <v>5.6180318167095171E-2</v>
      </c>
      <c r="H22" s="73">
        <v>1300000000</v>
      </c>
      <c r="I22" s="73">
        <v>97303356</v>
      </c>
      <c r="J22" s="73">
        <v>431983000</v>
      </c>
      <c r="K22" s="75">
        <v>0.2494152656232769</v>
      </c>
      <c r="L22" s="73">
        <v>1634679644</v>
      </c>
      <c r="M22" s="75">
        <v>0.94381968183290488</v>
      </c>
      <c r="N22" s="73">
        <v>1634679644</v>
      </c>
      <c r="O22" s="75">
        <v>0.94381968183290488</v>
      </c>
    </row>
    <row r="23" spans="1:15" ht="42.75" x14ac:dyDescent="0.25">
      <c r="A23" s="72" t="str">
        <f>+'[1]TD-EPA'!A19</f>
        <v>INCAPACIDADES Y LICENCIAS DE MATERNIDAD Y PATERNIDAD (NO DE PENSIONES)</v>
      </c>
      <c r="B23" s="73">
        <v>137822000</v>
      </c>
      <c r="C23" s="74">
        <v>137822000</v>
      </c>
      <c r="D23" s="74">
        <v>0</v>
      </c>
      <c r="E23" s="75">
        <v>0</v>
      </c>
      <c r="F23" s="73">
        <v>0</v>
      </c>
      <c r="G23" s="75">
        <v>0</v>
      </c>
      <c r="H23" s="73">
        <v>0</v>
      </c>
      <c r="I23" s="73">
        <v>0</v>
      </c>
      <c r="J23" s="73">
        <v>137822000</v>
      </c>
      <c r="K23" s="75">
        <v>1</v>
      </c>
      <c r="L23" s="73">
        <v>137822000</v>
      </c>
      <c r="M23" s="75">
        <v>1</v>
      </c>
      <c r="N23" s="73">
        <v>137822000</v>
      </c>
      <c r="O23" s="75">
        <v>1</v>
      </c>
    </row>
    <row r="24" spans="1:15" ht="57" x14ac:dyDescent="0.25">
      <c r="A24" s="72" t="str">
        <f>+'[1]TD-EPA'!A20</f>
        <v>ORGANIZACIÓN PARA LA COOPERACIÓN Y EL DESARROLLO ECONÓMICO OCDE-ARTICULO 47 LEY 1450 DE 2011 Y LEY 1950 DE 2019</v>
      </c>
      <c r="B24" s="73">
        <v>94922000</v>
      </c>
      <c r="C24" s="74">
        <v>94922000</v>
      </c>
      <c r="D24" s="74">
        <v>0</v>
      </c>
      <c r="E24" s="75">
        <v>0</v>
      </c>
      <c r="F24" s="73">
        <v>0</v>
      </c>
      <c r="G24" s="75">
        <v>0</v>
      </c>
      <c r="H24" s="73">
        <v>0</v>
      </c>
      <c r="I24" s="73">
        <v>0</v>
      </c>
      <c r="J24" s="73">
        <v>94922000</v>
      </c>
      <c r="K24" s="75">
        <v>1</v>
      </c>
      <c r="L24" s="73">
        <v>94922000</v>
      </c>
      <c r="M24" s="75">
        <v>1</v>
      </c>
      <c r="N24" s="73">
        <v>94922000</v>
      </c>
      <c r="O24" s="75">
        <v>1</v>
      </c>
    </row>
    <row r="25" spans="1:15" ht="28.5" x14ac:dyDescent="0.25">
      <c r="A25" s="72" t="str">
        <f>+'[1]TD-EPA'!A22</f>
        <v>PLANES COMPLEMENTARIOS DE SALUD (NO DE PENSIONES).</v>
      </c>
      <c r="B25" s="73">
        <v>0</v>
      </c>
      <c r="C25" s="74">
        <v>700722000</v>
      </c>
      <c r="D25" s="74">
        <v>127208334</v>
      </c>
      <c r="E25" s="75">
        <v>0</v>
      </c>
      <c r="F25" s="73">
        <v>63833487</v>
      </c>
      <c r="G25" s="75">
        <v>9.1096735938075296E-2</v>
      </c>
      <c r="H25" s="73">
        <v>700722000</v>
      </c>
      <c r="I25" s="73">
        <v>63833487</v>
      </c>
      <c r="J25" s="73">
        <v>0</v>
      </c>
      <c r="K25" s="75">
        <v>0</v>
      </c>
      <c r="L25" s="73">
        <v>573513666</v>
      </c>
      <c r="M25" s="75">
        <v>0.81846105302816241</v>
      </c>
      <c r="N25" s="73">
        <v>636888513</v>
      </c>
      <c r="O25" s="75">
        <v>0.90890326406192468</v>
      </c>
    </row>
    <row r="26" spans="1:15" x14ac:dyDescent="0.25">
      <c r="A26" s="69" t="s">
        <v>17</v>
      </c>
      <c r="B26" s="70">
        <v>395503000</v>
      </c>
      <c r="C26" s="70">
        <v>395503000</v>
      </c>
      <c r="D26" s="70">
        <v>0</v>
      </c>
      <c r="E26" s="71">
        <v>0</v>
      </c>
      <c r="F26" s="70">
        <v>0</v>
      </c>
      <c r="G26" s="71">
        <v>0</v>
      </c>
      <c r="H26" s="70">
        <v>0</v>
      </c>
      <c r="I26" s="70">
        <v>0</v>
      </c>
      <c r="J26" s="70">
        <v>395503000</v>
      </c>
      <c r="K26" s="71">
        <v>1</v>
      </c>
      <c r="L26" s="70">
        <v>395503000</v>
      </c>
      <c r="M26" s="71">
        <v>1</v>
      </c>
      <c r="N26" s="70">
        <v>395503000</v>
      </c>
      <c r="O26" s="71">
        <v>1</v>
      </c>
    </row>
    <row r="27" spans="1:15" x14ac:dyDescent="0.25">
      <c r="A27" s="72" t="str">
        <f>+'[1]TD-EPA'!A24</f>
        <v>IMPUESTOS</v>
      </c>
      <c r="B27" s="73">
        <v>54637000</v>
      </c>
      <c r="C27" s="74">
        <v>54637000</v>
      </c>
      <c r="D27" s="74">
        <v>0</v>
      </c>
      <c r="E27" s="75">
        <v>0</v>
      </c>
      <c r="F27" s="73">
        <v>0</v>
      </c>
      <c r="G27" s="75">
        <v>0</v>
      </c>
      <c r="H27" s="73">
        <v>0</v>
      </c>
      <c r="I27" s="73">
        <v>0</v>
      </c>
      <c r="J27" s="73">
        <v>54637000</v>
      </c>
      <c r="K27" s="75">
        <v>1</v>
      </c>
      <c r="L27" s="73">
        <v>54637000</v>
      </c>
      <c r="M27" s="75">
        <v>1</v>
      </c>
      <c r="N27" s="73">
        <v>54637000</v>
      </c>
      <c r="O27" s="75">
        <v>1</v>
      </c>
    </row>
    <row r="28" spans="1:15" s="68" customFormat="1" ht="15.75" customHeight="1" x14ac:dyDescent="0.25">
      <c r="A28" s="72" t="str">
        <f>+'[1]TD-EPA'!A25</f>
        <v>CUOTA DE FISCALIZACIÓN Y AUDITAJE</v>
      </c>
      <c r="B28" s="73">
        <v>340866000</v>
      </c>
      <c r="C28" s="74">
        <v>340866000</v>
      </c>
      <c r="D28" s="74">
        <v>0</v>
      </c>
      <c r="E28" s="75">
        <v>0</v>
      </c>
      <c r="F28" s="73">
        <v>0</v>
      </c>
      <c r="G28" s="75">
        <v>0</v>
      </c>
      <c r="H28" s="73">
        <v>0</v>
      </c>
      <c r="I28" s="73">
        <v>0</v>
      </c>
      <c r="J28" s="73">
        <v>340866000</v>
      </c>
      <c r="K28" s="75">
        <v>1</v>
      </c>
      <c r="L28" s="73">
        <v>340866000</v>
      </c>
      <c r="M28" s="75">
        <v>1</v>
      </c>
      <c r="N28" s="73">
        <v>340866000</v>
      </c>
      <c r="O28" s="75">
        <v>1</v>
      </c>
    </row>
    <row r="29" spans="1:15" x14ac:dyDescent="0.25">
      <c r="A29" s="65" t="s">
        <v>37</v>
      </c>
      <c r="B29" s="66">
        <v>138279817403</v>
      </c>
      <c r="C29" s="66">
        <v>138279817403</v>
      </c>
      <c r="D29" s="66">
        <v>110225196120.71001</v>
      </c>
      <c r="E29" s="67">
        <v>0.79711702105790205</v>
      </c>
      <c r="F29" s="66">
        <v>2222813378.2600002</v>
      </c>
      <c r="G29" s="67">
        <v>1.6074749157224271E-2</v>
      </c>
      <c r="H29" s="66">
        <v>121134479550.71001</v>
      </c>
      <c r="I29" s="66">
        <v>2221232727.2600002</v>
      </c>
      <c r="J29" s="66">
        <v>17145337852.290001</v>
      </c>
      <c r="K29" s="67">
        <v>0.12399016844462532</v>
      </c>
      <c r="L29" s="66">
        <v>28054621282.290001</v>
      </c>
      <c r="M29" s="67">
        <v>0.20288297894209797</v>
      </c>
      <c r="N29" s="66">
        <v>136057004024.73999</v>
      </c>
      <c r="O29" s="67">
        <v>0.98392525084277571</v>
      </c>
    </row>
    <row r="30" spans="1:15" ht="57" x14ac:dyDescent="0.25">
      <c r="A30" s="72" t="str">
        <f>+'[1]TD-EPA'!A28</f>
        <v>INCREMENTO DE LA COBERTURA DE LOS SERVICIOS DE LA RED NACIONAL DE PROTECCIÓN AL CONSUMIDOR EN EL TERRITORIO  NACIONAL</v>
      </c>
      <c r="B30" s="73">
        <v>31998915000</v>
      </c>
      <c r="C30" s="74">
        <v>31998915000</v>
      </c>
      <c r="D30" s="74">
        <v>23427446208</v>
      </c>
      <c r="E30" s="75">
        <v>0.73213251786818401</v>
      </c>
      <c r="F30" s="73">
        <v>398608165</v>
      </c>
      <c r="G30" s="75">
        <v>1.245692752394886E-2</v>
      </c>
      <c r="H30" s="73">
        <v>25214863672</v>
      </c>
      <c r="I30" s="73">
        <v>398410265</v>
      </c>
      <c r="J30" s="73">
        <v>6784051328</v>
      </c>
      <c r="K30" s="75">
        <v>0.2120087924231181</v>
      </c>
      <c r="L30" s="73">
        <v>8571468792</v>
      </c>
      <c r="M30" s="75">
        <v>0.26786748213181605</v>
      </c>
      <c r="N30" s="73">
        <v>31600306835</v>
      </c>
      <c r="O30" s="75">
        <v>0.98754307247605111</v>
      </c>
    </row>
    <row r="31" spans="1:15" ht="57" x14ac:dyDescent="0.25">
      <c r="A31" s="72" t="str">
        <f>+'[1]TD-EPA'!A29</f>
        <v>MEJORAMIENTO DEL CONTROL Y VIGILANCIA A LAS CÁMARAS DE COMERCIO Y COMERCIANTES A NIVEL  NACIONAL</v>
      </c>
      <c r="B31" s="73">
        <v>818071964</v>
      </c>
      <c r="C31" s="74">
        <v>818071964</v>
      </c>
      <c r="D31" s="74">
        <v>753017740</v>
      </c>
      <c r="E31" s="75">
        <v>0.9204786047404504</v>
      </c>
      <c r="F31" s="73">
        <v>26564421</v>
      </c>
      <c r="G31" s="75">
        <v>3.2471985557495524E-2</v>
      </c>
      <c r="H31" s="73">
        <v>818071964</v>
      </c>
      <c r="I31" s="73">
        <v>26564421</v>
      </c>
      <c r="J31" s="73">
        <v>0</v>
      </c>
      <c r="K31" s="75">
        <v>0</v>
      </c>
      <c r="L31" s="73">
        <v>65054224</v>
      </c>
      <c r="M31" s="75">
        <v>7.9521395259549557E-2</v>
      </c>
      <c r="N31" s="73">
        <v>791507543</v>
      </c>
      <c r="O31" s="75">
        <v>0.96752801444250447</v>
      </c>
    </row>
    <row r="32" spans="1:15" ht="57" x14ac:dyDescent="0.25">
      <c r="A32" s="72" t="str">
        <f>+'[1]TD-EPA'!A30</f>
        <v>FORTALECIMIENTO DE LA FUNCIÓN JURISDICCIONAL DE LA SUPERINTENDENCIA DE INDUSTRIA Y COMERCIO A NIVEL  NACIONAL</v>
      </c>
      <c r="B32" s="73">
        <v>2339433872</v>
      </c>
      <c r="C32" s="74">
        <v>2339433872</v>
      </c>
      <c r="D32" s="74">
        <v>2141013368</v>
      </c>
      <c r="E32" s="75">
        <v>0.91518439295299725</v>
      </c>
      <c r="F32" s="73">
        <v>99899240</v>
      </c>
      <c r="G32" s="75">
        <v>4.2702314092167681E-2</v>
      </c>
      <c r="H32" s="73">
        <v>2211097455</v>
      </c>
      <c r="I32" s="73">
        <v>99899240</v>
      </c>
      <c r="J32" s="73">
        <v>128336417</v>
      </c>
      <c r="K32" s="75">
        <v>5.4857894696670441E-2</v>
      </c>
      <c r="L32" s="73">
        <v>198420504</v>
      </c>
      <c r="M32" s="75">
        <v>8.4815607047002695E-2</v>
      </c>
      <c r="N32" s="73">
        <v>2239534632</v>
      </c>
      <c r="O32" s="75">
        <v>0.95729768590783237</v>
      </c>
    </row>
    <row r="33" spans="1:15" ht="42.75" x14ac:dyDescent="0.25">
      <c r="A33" s="72" t="str">
        <f>+'[1]TD-EPA'!A31</f>
        <v>FORTALECIMIENTO DE LA PROTECCIÓN DE DATOS PERSONALES A NIVEL  NACIONAL</v>
      </c>
      <c r="B33" s="73">
        <v>6316692367</v>
      </c>
      <c r="C33" s="74">
        <v>6316692367</v>
      </c>
      <c r="D33" s="74">
        <v>5932208921</v>
      </c>
      <c r="E33" s="75">
        <v>0.93913215593517918</v>
      </c>
      <c r="F33" s="73">
        <v>179896727</v>
      </c>
      <c r="G33" s="75">
        <v>2.8479577055204722E-2</v>
      </c>
      <c r="H33" s="73">
        <v>6115630087</v>
      </c>
      <c r="I33" s="73">
        <v>179896727</v>
      </c>
      <c r="J33" s="73">
        <v>201062280</v>
      </c>
      <c r="K33" s="75">
        <v>3.18303105990091E-2</v>
      </c>
      <c r="L33" s="73">
        <v>384483446</v>
      </c>
      <c r="M33" s="75">
        <v>6.0867844064820834E-2</v>
      </c>
      <c r="N33" s="73">
        <v>6136795640</v>
      </c>
      <c r="O33" s="75">
        <v>0.97152042294479524</v>
      </c>
    </row>
    <row r="34" spans="1:15" ht="57" x14ac:dyDescent="0.25">
      <c r="A34" s="72" t="str">
        <f>+'[1]TD-EPA'!A32</f>
        <v>FORTALECIMIENTO DEL RÉGIMEN DE PROTECCIÓN DE LA LIBRE COMPETENCIA ECONÓMICA EN LOS MERCADOS A NIVEL  NACIONAL</v>
      </c>
      <c r="B34" s="73">
        <v>7555344485</v>
      </c>
      <c r="C34" s="74">
        <v>7555344485</v>
      </c>
      <c r="D34" s="74">
        <v>7476981933</v>
      </c>
      <c r="E34" s="75">
        <v>0.98962819601997276</v>
      </c>
      <c r="F34" s="73">
        <v>315447947</v>
      </c>
      <c r="G34" s="75">
        <v>4.1751629939081464E-2</v>
      </c>
      <c r="H34" s="73">
        <v>7555344485</v>
      </c>
      <c r="I34" s="73">
        <v>315447947</v>
      </c>
      <c r="J34" s="73">
        <v>0</v>
      </c>
      <c r="K34" s="75">
        <v>0</v>
      </c>
      <c r="L34" s="73">
        <v>78362552</v>
      </c>
      <c r="M34" s="75">
        <v>1.037180398002726E-2</v>
      </c>
      <c r="N34" s="73">
        <v>7239896538</v>
      </c>
      <c r="O34" s="75">
        <v>0.95824837006091856</v>
      </c>
    </row>
    <row r="35" spans="1:15" ht="71.25" x14ac:dyDescent="0.25">
      <c r="A35" s="72" t="str">
        <f>+'[1]TD-EPA'!A33</f>
        <v>FORTALECIMIENTO DE LA ATENCIÓN Y PROMOCIÓN DE TRÁMITES Y SERVICIOS EN EL MARCO DEL SISTEMA DE PROPIEDAD INDUSTRIAL A NIVEL  NACIONAL</v>
      </c>
      <c r="B35" s="73">
        <v>8695774102</v>
      </c>
      <c r="C35" s="74">
        <v>8695774102</v>
      </c>
      <c r="D35" s="74">
        <v>7757630520</v>
      </c>
      <c r="E35" s="75">
        <v>0.89211500080432982</v>
      </c>
      <c r="F35" s="73">
        <v>279169177</v>
      </c>
      <c r="G35" s="75">
        <v>3.2104005201307149E-2</v>
      </c>
      <c r="H35" s="73">
        <v>8140077302</v>
      </c>
      <c r="I35" s="73">
        <v>279169177</v>
      </c>
      <c r="J35" s="73">
        <v>555696800</v>
      </c>
      <c r="K35" s="75">
        <v>6.3904235952057631E-2</v>
      </c>
      <c r="L35" s="73">
        <v>938143582</v>
      </c>
      <c r="M35" s="75">
        <v>0.10788499919567023</v>
      </c>
      <c r="N35" s="73">
        <v>8416604925</v>
      </c>
      <c r="O35" s="75">
        <v>0.96789599479869282</v>
      </c>
    </row>
    <row r="36" spans="1:15" ht="57" x14ac:dyDescent="0.25">
      <c r="A36" s="72" t="str">
        <f>+'[1]TD-EPA'!A34</f>
        <v>MEJORAMIENTO EN LA EJECUCIÓN DE LAS FUNCIONES ASIGNADAS EN MATERIA DE PROTECCIÓN AL CONSUMIDOR A NIVEL  NACIONAL</v>
      </c>
      <c r="B36" s="73">
        <v>6281420369</v>
      </c>
      <c r="C36" s="74">
        <v>6281420369</v>
      </c>
      <c r="D36" s="74">
        <v>5826731275</v>
      </c>
      <c r="E36" s="75">
        <v>0.92761364989294826</v>
      </c>
      <c r="F36" s="73">
        <v>217175276.25999999</v>
      </c>
      <c r="G36" s="75">
        <v>3.4574230588323804E-2</v>
      </c>
      <c r="H36" s="73">
        <v>6209344032</v>
      </c>
      <c r="I36" s="73">
        <v>217175276.25999999</v>
      </c>
      <c r="J36" s="73">
        <v>72076337</v>
      </c>
      <c r="K36" s="75">
        <v>1.1474528492904309E-2</v>
      </c>
      <c r="L36" s="73">
        <v>454689094</v>
      </c>
      <c r="M36" s="75">
        <v>7.2386350107051717E-2</v>
      </c>
      <c r="N36" s="73">
        <v>6064245092.7399998</v>
      </c>
      <c r="O36" s="75">
        <v>0.96542576941167613</v>
      </c>
    </row>
    <row r="37" spans="1:15" ht="99.75" x14ac:dyDescent="0.25">
      <c r="A37" s="72" t="str">
        <f>+'[1]TD-EPA'!A35</f>
        <v>FORTALECIMIENTO DE LA FUNCIÓN DE INSPECCIÓN, CONTROL Y VIGILANCIA DE LA SUPERINTENDENCIA DE INDUSTRIA Y COMERCIO EN EL MARCO DEL SUBSISTEMA NACIONAL DE CALIDAD, EL RÉGIMEN DE CONTROL DE PRECIOS Y EL SECTOR VALUATORIO A NIVEL  NACIONAL</v>
      </c>
      <c r="B37" s="73">
        <v>5548341297</v>
      </c>
      <c r="C37" s="74">
        <v>5548341297</v>
      </c>
      <c r="D37" s="74">
        <v>4786940832</v>
      </c>
      <c r="E37" s="75">
        <v>0.86276971364186072</v>
      </c>
      <c r="F37" s="73">
        <v>209072870</v>
      </c>
      <c r="G37" s="75">
        <v>3.7682049248312491E-2</v>
      </c>
      <c r="H37" s="73">
        <v>5422645170</v>
      </c>
      <c r="I37" s="73">
        <v>207690119</v>
      </c>
      <c r="J37" s="73">
        <v>125696127</v>
      </c>
      <c r="K37" s="75">
        <v>2.2654721523343233E-2</v>
      </c>
      <c r="L37" s="73">
        <v>761400465</v>
      </c>
      <c r="M37" s="75">
        <v>0.1372302863581393</v>
      </c>
      <c r="N37" s="73">
        <v>5339268427</v>
      </c>
      <c r="O37" s="75">
        <v>0.96231795075168747</v>
      </c>
    </row>
    <row r="38" spans="1:15" ht="57" x14ac:dyDescent="0.25">
      <c r="A38" s="72" t="str">
        <f>+'[1]TD-EPA'!A37</f>
        <v>FORTALECIMIENTO DEL SISTEMA DE ATENCIÓN AL CIUDADANO DE LA SUPERINTENDENCIA DE INDUSTRIA Y COMERCIO A NIVEL  NACIONAL</v>
      </c>
      <c r="B38" s="73">
        <v>32792335832</v>
      </c>
      <c r="C38" s="74">
        <v>32792335832</v>
      </c>
      <c r="D38" s="74">
        <v>21757481057.77</v>
      </c>
      <c r="E38" s="75">
        <v>0.66349287129885481</v>
      </c>
      <c r="F38" s="73">
        <v>152337634</v>
      </c>
      <c r="G38" s="75">
        <v>4.645525551471792E-3</v>
      </c>
      <c r="H38" s="73">
        <v>28014092933.77</v>
      </c>
      <c r="I38" s="73">
        <v>152337634</v>
      </c>
      <c r="J38" s="73">
        <v>4778242898.2299995</v>
      </c>
      <c r="K38" s="75">
        <v>0.14571218478334835</v>
      </c>
      <c r="L38" s="73">
        <v>11034854774.23</v>
      </c>
      <c r="M38" s="75">
        <v>0.33650712870114519</v>
      </c>
      <c r="N38" s="73">
        <v>32639998198</v>
      </c>
      <c r="O38" s="75">
        <v>0.9953544744485282</v>
      </c>
    </row>
    <row r="39" spans="1:15" ht="85.5" x14ac:dyDescent="0.25">
      <c r="A39" s="72" t="str">
        <f>+'[1]TD-EPA'!A38</f>
        <v>MEJORAMIENTO DE LOS SISTEMAS DE INFORMACIÓN Y SERVICIOS TECNOLÓGICOS DE LA SUPERINTENDENCIA DE INDUSTRIA Y COMERCIO EN EL TERRITORIO  NACIONAL</v>
      </c>
      <c r="B39" s="73">
        <v>32653683892</v>
      </c>
      <c r="C39" s="74">
        <v>32653683892</v>
      </c>
      <c r="D39" s="74">
        <v>27688035567.939999</v>
      </c>
      <c r="E39" s="75">
        <v>0.84792991992929279</v>
      </c>
      <c r="F39" s="73">
        <v>264597379</v>
      </c>
      <c r="G39" s="75">
        <v>8.1031402115344514E-3</v>
      </c>
      <c r="H39" s="73">
        <v>28346202877.939999</v>
      </c>
      <c r="I39" s="73">
        <v>264597379</v>
      </c>
      <c r="J39" s="73">
        <v>4307481014.0600014</v>
      </c>
      <c r="K39" s="75">
        <v>0.13191409056040118</v>
      </c>
      <c r="L39" s="73">
        <v>4965648324.0600014</v>
      </c>
      <c r="M39" s="75">
        <v>0.15207008007070719</v>
      </c>
      <c r="N39" s="73">
        <v>32389086513</v>
      </c>
      <c r="O39" s="75">
        <v>0.99189685978846553</v>
      </c>
    </row>
    <row r="40" spans="1:15" s="68" customFormat="1" ht="57" x14ac:dyDescent="0.25">
      <c r="A40" s="72" t="str">
        <f>+'[1]TD-EPA'!A39</f>
        <v>MEJORAMIENTO EN LA CALIDAD DE LA GESTIÓN ESTRATÉGICA DE LA SUPERINTENDENCIA DE INDUSTRIA Y COMERCIO A NIVEL  NACIONAL</v>
      </c>
      <c r="B40" s="73">
        <v>3279804223</v>
      </c>
      <c r="C40" s="74">
        <v>3279804223</v>
      </c>
      <c r="D40" s="74">
        <v>2677708698</v>
      </c>
      <c r="E40" s="75">
        <v>0.81642333381433663</v>
      </c>
      <c r="F40" s="73">
        <v>80044542</v>
      </c>
      <c r="G40" s="75">
        <v>2.4405280485548055E-2</v>
      </c>
      <c r="H40" s="73">
        <v>3087109572</v>
      </c>
      <c r="I40" s="73">
        <v>80044542</v>
      </c>
      <c r="J40" s="73">
        <v>192694651</v>
      </c>
      <c r="K40" s="75">
        <v>5.8751875995739881E-2</v>
      </c>
      <c r="L40" s="73">
        <v>602095525</v>
      </c>
      <c r="M40" s="75">
        <v>0.18357666618566337</v>
      </c>
      <c r="N40" s="73">
        <v>3199759681</v>
      </c>
      <c r="O40" s="75">
        <v>0.97559471951445198</v>
      </c>
    </row>
    <row r="41" spans="1:15" s="78" customFormat="1" x14ac:dyDescent="0.25">
      <c r="A41" s="76" t="s">
        <v>20</v>
      </c>
      <c r="B41" s="77">
        <v>245594297403</v>
      </c>
      <c r="C41" s="77">
        <v>252070019403</v>
      </c>
      <c r="D41" s="77">
        <v>132409664173.38</v>
      </c>
      <c r="E41" s="67">
        <v>0.52528922117345678</v>
      </c>
      <c r="F41" s="77">
        <v>10909632676.280001</v>
      </c>
      <c r="G41" s="67">
        <v>4.3280167558673817E-2</v>
      </c>
      <c r="H41" s="77">
        <v>210459407542.96002</v>
      </c>
      <c r="I41" s="77">
        <v>10878578988.280001</v>
      </c>
      <c r="J41" s="77">
        <v>41610611860.040001</v>
      </c>
      <c r="K41" s="67">
        <v>0.16507560858919335</v>
      </c>
      <c r="L41" s="77">
        <v>119660355229.62</v>
      </c>
      <c r="M41" s="67">
        <v>0.47471077882654322</v>
      </c>
      <c r="N41" s="77">
        <v>241160386726.71997</v>
      </c>
      <c r="O41" s="67">
        <v>0.95671983244132608</v>
      </c>
    </row>
    <row r="42" spans="1:15" x14ac:dyDescent="0.25">
      <c r="A42" s="78"/>
      <c r="B42" s="79">
        <f>B41-[2]REP_EPG034_EjecucionPresupuesta!P32</f>
        <v>105099414403</v>
      </c>
      <c r="C42" s="80">
        <f>C41-[2]REP_EPG034_EjecucionPresupuesta!S32</f>
        <v>111575136403</v>
      </c>
      <c r="D42" s="80">
        <f>D41-[2]REP_EPG034_EjecucionPresupuesta!W32</f>
        <v>79725948978.830002</v>
      </c>
      <c r="E42" s="81">
        <f>D41/C41</f>
        <v>0.52528922117345678</v>
      </c>
      <c r="F42" s="79">
        <f>F41-[2]REP_EPG034_EjecucionPresupuesta!X32</f>
        <v>5988382437.0800009</v>
      </c>
      <c r="G42" s="81">
        <f>F41/C41</f>
        <v>4.3280167558673817E-2</v>
      </c>
      <c r="H42" s="79">
        <f>H41-[2]REP_EPG034_EjecucionPresupuesta!U32</f>
        <v>101447854108.88002</v>
      </c>
      <c r="I42" s="79">
        <f>I41-[2]REP_EPG034_EjecucionPresupuesta!Z32</f>
        <v>6606205946.8200006</v>
      </c>
      <c r="J42" s="79">
        <f>C41-(H41+J41)</f>
        <v>0</v>
      </c>
      <c r="K42" s="81">
        <f>J41/C41</f>
        <v>0.16507560858919335</v>
      </c>
      <c r="L42" s="79">
        <f>C41-(D41+L41)</f>
        <v>0</v>
      </c>
      <c r="M42" s="82">
        <f>L41/C41</f>
        <v>0.47471077882654322</v>
      </c>
      <c r="N42" s="79">
        <f>C41-(F41+N41)</f>
        <v>0</v>
      </c>
      <c r="O42" s="81">
        <f>N41/C41</f>
        <v>0.95671983244132608</v>
      </c>
    </row>
    <row r="43" spans="1:15" x14ac:dyDescent="0.25">
      <c r="C43" s="83"/>
      <c r="F43" s="84"/>
    </row>
    <row r="45" spans="1:15" x14ac:dyDescent="0.25">
      <c r="C45" s="83"/>
    </row>
  </sheetData>
  <sheetProtection algorithmName="SHA-512" hashValue="memrxofe/mZY6Gu6f8T4kgbeSVFuZKMVaHrVdpWuTG2XFvJcSUsDGKv76dTfq9yvv5o9Hsyr4klaJASVHL6wsQ==" saltValue="QXnH7m4DL6fOlW9tBzc7o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tabSelected="1" zoomScale="120" zoomScaleNormal="120" workbookViewId="0">
      <selection activeCell="H6" sqref="H6"/>
    </sheetView>
  </sheetViews>
  <sheetFormatPr baseColWidth="10" defaultRowHeight="15" x14ac:dyDescent="0.25"/>
  <cols>
    <col min="1" max="1" width="11.42578125" style="1"/>
    <col min="2" max="2" width="24.85546875" style="6" bestFit="1" customWidth="1"/>
    <col min="3" max="9" width="20.140625" style="6" customWidth="1"/>
    <col min="10" max="10" width="18" style="1" bestFit="1" customWidth="1"/>
    <col min="11" max="11" width="17.5703125" style="1" bestFit="1" customWidth="1"/>
    <col min="12" max="12" width="17.85546875" style="1" bestFit="1" customWidth="1"/>
    <col min="13" max="13" width="11.42578125" style="1"/>
    <col min="14" max="16384" width="11.42578125" style="6"/>
  </cols>
  <sheetData>
    <row r="1" spans="1:13" s="1" customFormat="1" ht="20.25" x14ac:dyDescent="0.25">
      <c r="B1" s="2"/>
      <c r="D1" s="3" t="s">
        <v>0</v>
      </c>
    </row>
    <row r="2" spans="1:13" s="1" customFormat="1" x14ac:dyDescent="0.25">
      <c r="B2" s="2"/>
      <c r="D2" s="2"/>
    </row>
    <row r="3" spans="1:13" s="1" customFormat="1" x14ac:dyDescent="0.25">
      <c r="B3" s="2"/>
      <c r="D3" s="4" t="s">
        <v>1</v>
      </c>
    </row>
    <row r="4" spans="1:13" s="1" customFormat="1" x14ac:dyDescent="0.25">
      <c r="B4" s="2"/>
      <c r="D4" s="5" t="s">
        <v>2</v>
      </c>
    </row>
    <row r="5" spans="1:13" s="1" customFormat="1" x14ac:dyDescent="0.25">
      <c r="B5" s="6"/>
      <c r="D5" s="4" t="s">
        <v>3</v>
      </c>
    </row>
    <row r="6" spans="1:13" s="1" customFormat="1" x14ac:dyDescent="0.25">
      <c r="B6" s="2"/>
      <c r="D6" s="7"/>
    </row>
    <row r="7" spans="1:13" s="1" customFormat="1" x14ac:dyDescent="0.25"/>
    <row r="8" spans="1:13" x14ac:dyDescent="0.25">
      <c r="B8" s="90" t="s">
        <v>4</v>
      </c>
      <c r="C8" s="90"/>
      <c r="D8" s="90"/>
      <c r="E8" s="90"/>
      <c r="F8" s="90"/>
      <c r="G8" s="90"/>
      <c r="H8" s="90"/>
      <c r="I8" s="90"/>
    </row>
    <row r="9" spans="1:13" ht="15.75" customHeight="1" thickBot="1" x14ac:dyDescent="0.3">
      <c r="B9" s="90"/>
      <c r="C9" s="90"/>
      <c r="D9" s="90"/>
      <c r="E9" s="90"/>
      <c r="F9" s="90"/>
      <c r="G9" s="90"/>
      <c r="H9" s="90"/>
      <c r="I9" s="90"/>
      <c r="J9" s="8"/>
    </row>
    <row r="10" spans="1:13" s="11" customFormat="1" ht="17.25" thickBot="1" x14ac:dyDescent="0.35">
      <c r="A10" s="9"/>
      <c r="B10" s="9"/>
      <c r="C10" s="9"/>
      <c r="D10" s="9"/>
      <c r="E10" s="91" t="s">
        <v>5</v>
      </c>
      <c r="F10" s="92"/>
      <c r="G10" s="93" t="s">
        <v>6</v>
      </c>
      <c r="H10" s="94"/>
      <c r="I10" s="95" t="s">
        <v>7</v>
      </c>
      <c r="J10" s="10"/>
      <c r="K10" s="9"/>
      <c r="L10" s="9"/>
      <c r="M10" s="9"/>
    </row>
    <row r="11" spans="1:13" s="11" customFormat="1" ht="17.25" thickBot="1" x14ac:dyDescent="0.35">
      <c r="A11" s="9"/>
      <c r="B11" s="12" t="s">
        <v>8</v>
      </c>
      <c r="C11" s="12" t="s">
        <v>9</v>
      </c>
      <c r="D11" s="12" t="s">
        <v>10</v>
      </c>
      <c r="E11" s="13" t="s">
        <v>11</v>
      </c>
      <c r="F11" s="13" t="s">
        <v>12</v>
      </c>
      <c r="G11" s="14" t="s">
        <v>11</v>
      </c>
      <c r="H11" s="15" t="s">
        <v>12</v>
      </c>
      <c r="I11" s="96"/>
      <c r="J11" s="16" t="s">
        <v>13</v>
      </c>
      <c r="K11" s="9"/>
      <c r="L11" s="9"/>
      <c r="M11" s="9"/>
    </row>
    <row r="12" spans="1:13" s="11" customFormat="1" ht="16.5" x14ac:dyDescent="0.3">
      <c r="A12" s="9"/>
      <c r="B12" s="17" t="s">
        <v>14</v>
      </c>
      <c r="C12" s="18">
        <v>100665362860</v>
      </c>
      <c r="D12" s="18">
        <v>113790202000</v>
      </c>
      <c r="E12" s="18">
        <v>22184468052.669998</v>
      </c>
      <c r="F12" s="19">
        <v>0.1949593872121784</v>
      </c>
      <c r="G12" s="103">
        <v>27857279055.199997</v>
      </c>
      <c r="H12" s="100">
        <v>0.24481263382588947</v>
      </c>
      <c r="I12" s="100">
        <v>0.79636162629921026</v>
      </c>
      <c r="J12" s="87">
        <v>5672811002.5299988</v>
      </c>
      <c r="K12" s="9"/>
      <c r="L12" s="9"/>
      <c r="M12" s="9"/>
    </row>
    <row r="13" spans="1:13" s="11" customFormat="1" ht="16.5" x14ac:dyDescent="0.3">
      <c r="A13" s="9"/>
      <c r="B13" s="20" t="s">
        <v>15</v>
      </c>
      <c r="C13" s="21">
        <v>65004098000</v>
      </c>
      <c r="D13" s="21">
        <v>65004098000</v>
      </c>
      <c r="E13" s="21">
        <v>7550102878</v>
      </c>
      <c r="F13" s="22">
        <v>0.11614810620093521</v>
      </c>
      <c r="G13" s="104"/>
      <c r="H13" s="101"/>
      <c r="I13" s="101"/>
      <c r="J13" s="88"/>
      <c r="K13" s="23"/>
      <c r="L13" s="9"/>
      <c r="M13" s="9"/>
    </row>
    <row r="14" spans="1:13" s="11" customFormat="1" ht="16.5" x14ac:dyDescent="0.3">
      <c r="A14" s="9"/>
      <c r="B14" s="20" t="s">
        <v>16</v>
      </c>
      <c r="C14" s="21">
        <v>13056620000</v>
      </c>
      <c r="D14" s="21">
        <v>26181459140</v>
      </c>
      <c r="E14" s="21">
        <v>14324737718.25</v>
      </c>
      <c r="F14" s="22">
        <v>0.54713290201479581</v>
      </c>
      <c r="G14" s="104"/>
      <c r="H14" s="101"/>
      <c r="I14" s="101"/>
      <c r="J14" s="88"/>
      <c r="K14" s="23"/>
      <c r="L14" s="9"/>
      <c r="M14" s="9"/>
    </row>
    <row r="15" spans="1:13" s="11" customFormat="1" ht="16.5" x14ac:dyDescent="0.3">
      <c r="A15" s="9"/>
      <c r="B15" s="20" t="s">
        <v>17</v>
      </c>
      <c r="C15" s="21">
        <v>22209141860</v>
      </c>
      <c r="D15" s="21">
        <v>22209141860</v>
      </c>
      <c r="E15" s="21">
        <v>309627456.42000002</v>
      </c>
      <c r="F15" s="22">
        <v>1.3941441698729372E-2</v>
      </c>
      <c r="G15" s="104"/>
      <c r="H15" s="101"/>
      <c r="I15" s="101"/>
      <c r="J15" s="88"/>
      <c r="K15" s="9"/>
      <c r="L15" s="9"/>
      <c r="M15" s="9"/>
    </row>
    <row r="16" spans="1:13" s="11" customFormat="1" ht="35.25" customHeight="1" thickBot="1" x14ac:dyDescent="0.35">
      <c r="A16" s="9"/>
      <c r="B16" s="24" t="s">
        <v>18</v>
      </c>
      <c r="C16" s="25">
        <v>395503000</v>
      </c>
      <c r="D16" s="25">
        <v>395503000</v>
      </c>
      <c r="E16" s="25">
        <v>0</v>
      </c>
      <c r="F16" s="26">
        <v>0</v>
      </c>
      <c r="G16" s="105"/>
      <c r="H16" s="102"/>
      <c r="I16" s="102"/>
      <c r="J16" s="89"/>
      <c r="K16" s="9"/>
      <c r="L16" s="9"/>
      <c r="M16" s="9"/>
    </row>
    <row r="17" spans="1:13" s="11" customFormat="1" ht="17.25" thickBot="1" x14ac:dyDescent="0.35">
      <c r="A17" s="9"/>
      <c r="B17" s="27" t="s">
        <v>19</v>
      </c>
      <c r="C17" s="28">
        <v>138279817403</v>
      </c>
      <c r="D17" s="28">
        <v>138279817403</v>
      </c>
      <c r="E17" s="28">
        <v>110225196120.71001</v>
      </c>
      <c r="F17" s="29">
        <v>0.79711702105790205</v>
      </c>
      <c r="G17" s="30">
        <v>118606056514</v>
      </c>
      <c r="H17" s="31">
        <v>0.85772500095467163</v>
      </c>
      <c r="I17" s="32">
        <v>0.92933868101161654</v>
      </c>
      <c r="J17" s="33">
        <v>8380860393.2899933</v>
      </c>
      <c r="K17" s="34"/>
      <c r="L17" s="9"/>
      <c r="M17" s="9"/>
    </row>
    <row r="18" spans="1:13" s="11" customFormat="1" ht="17.25" thickBot="1" x14ac:dyDescent="0.35">
      <c r="A18" s="9"/>
      <c r="B18" s="35" t="s">
        <v>20</v>
      </c>
      <c r="C18" s="36">
        <v>238945180263</v>
      </c>
      <c r="D18" s="36">
        <v>252070019403</v>
      </c>
      <c r="E18" s="37">
        <v>132409664173.38</v>
      </c>
      <c r="F18" s="38">
        <v>0.52528922117345678</v>
      </c>
      <c r="G18" s="39">
        <v>146463335569.20001</v>
      </c>
      <c r="H18" s="40">
        <v>0.58104226720846153</v>
      </c>
      <c r="I18" s="41">
        <v>0.9040464882135637</v>
      </c>
      <c r="J18" s="42">
        <v>14053671395.820007</v>
      </c>
      <c r="K18" s="23"/>
      <c r="L18" s="9"/>
      <c r="M18" s="9"/>
    </row>
    <row r="19" spans="1:13" s="1" customFormat="1" x14ac:dyDescent="0.25">
      <c r="G19" s="43"/>
      <c r="I19" s="44"/>
    </row>
    <row r="20" spans="1:13" ht="15" customHeight="1" x14ac:dyDescent="0.25">
      <c r="B20" s="90" t="s">
        <v>21</v>
      </c>
      <c r="C20" s="90"/>
      <c r="D20" s="90"/>
      <c r="E20" s="90"/>
      <c r="F20" s="90"/>
      <c r="G20" s="90"/>
      <c r="H20" s="90"/>
      <c r="I20" s="90"/>
      <c r="K20" s="45"/>
    </row>
    <row r="21" spans="1:13" ht="15.75" customHeight="1" thickBot="1" x14ac:dyDescent="0.3">
      <c r="B21" s="90"/>
      <c r="C21" s="90"/>
      <c r="D21" s="90"/>
      <c r="E21" s="90"/>
      <c r="F21" s="90"/>
      <c r="G21" s="90"/>
      <c r="H21" s="90"/>
      <c r="I21" s="90"/>
      <c r="K21" s="44"/>
      <c r="L21" s="45"/>
    </row>
    <row r="22" spans="1:13" ht="17.25" thickBot="1" x14ac:dyDescent="0.35">
      <c r="B22" s="9"/>
      <c r="C22" s="9"/>
      <c r="D22" s="9"/>
      <c r="E22" s="91" t="s">
        <v>5</v>
      </c>
      <c r="F22" s="92"/>
      <c r="G22" s="93" t="s">
        <v>6</v>
      </c>
      <c r="H22" s="94"/>
      <c r="I22" s="95" t="s">
        <v>7</v>
      </c>
      <c r="L22" s="45"/>
    </row>
    <row r="23" spans="1:13" ht="17.25" thickBot="1" x14ac:dyDescent="0.3">
      <c r="B23" s="12" t="s">
        <v>8</v>
      </c>
      <c r="C23" s="12" t="s">
        <v>9</v>
      </c>
      <c r="D23" s="12" t="s">
        <v>10</v>
      </c>
      <c r="E23" s="13" t="s">
        <v>11</v>
      </c>
      <c r="F23" s="13" t="s">
        <v>12</v>
      </c>
      <c r="G23" s="46" t="s">
        <v>11</v>
      </c>
      <c r="H23" s="15" t="s">
        <v>12</v>
      </c>
      <c r="I23" s="96"/>
      <c r="J23" s="16" t="s">
        <v>13</v>
      </c>
      <c r="L23" s="45"/>
    </row>
    <row r="24" spans="1:13" ht="16.5" x14ac:dyDescent="0.3">
      <c r="B24" s="17" t="s">
        <v>14</v>
      </c>
      <c r="C24" s="18">
        <v>100665362860</v>
      </c>
      <c r="D24" s="18">
        <v>113790202000</v>
      </c>
      <c r="E24" s="18">
        <v>8686819298.0200005</v>
      </c>
      <c r="F24" s="19">
        <v>7.6340661545007196E-2</v>
      </c>
      <c r="G24" s="97">
        <v>13457476528.200001</v>
      </c>
      <c r="H24" s="100">
        <v>0.11826568800888498</v>
      </c>
      <c r="I24" s="100">
        <v>0.64550135233874362</v>
      </c>
      <c r="J24" s="87">
        <v>4770657230.1800003</v>
      </c>
      <c r="K24" s="8"/>
    </row>
    <row r="25" spans="1:13" ht="16.5" x14ac:dyDescent="0.3">
      <c r="B25" s="20" t="s">
        <v>15</v>
      </c>
      <c r="C25" s="21">
        <v>65004098000</v>
      </c>
      <c r="D25" s="21">
        <v>65004098000</v>
      </c>
      <c r="E25" s="21">
        <v>7473371051</v>
      </c>
      <c r="F25" s="22">
        <v>0.11496769097542127</v>
      </c>
      <c r="G25" s="98"/>
      <c r="H25" s="101"/>
      <c r="I25" s="101"/>
      <c r="J25" s="88"/>
    </row>
    <row r="26" spans="1:13" ht="16.5" x14ac:dyDescent="0.3">
      <c r="B26" s="20" t="s">
        <v>16</v>
      </c>
      <c r="C26" s="21">
        <v>13056620000</v>
      </c>
      <c r="D26" s="21">
        <v>26181459140</v>
      </c>
      <c r="E26" s="21">
        <v>998500681</v>
      </c>
      <c r="F26" s="22">
        <v>3.8137701785860054E-2</v>
      </c>
      <c r="G26" s="98"/>
      <c r="H26" s="101"/>
      <c r="I26" s="101"/>
      <c r="J26" s="88"/>
    </row>
    <row r="27" spans="1:13" ht="16.5" x14ac:dyDescent="0.3">
      <c r="B27" s="47" t="s">
        <v>17</v>
      </c>
      <c r="C27" s="48">
        <v>22209141860</v>
      </c>
      <c r="D27" s="48">
        <v>22209141860</v>
      </c>
      <c r="E27" s="48">
        <v>214947566.02000001</v>
      </c>
      <c r="F27" s="49">
        <v>9.6783372979904955E-3</v>
      </c>
      <c r="G27" s="98"/>
      <c r="H27" s="101"/>
      <c r="I27" s="101"/>
      <c r="J27" s="88"/>
    </row>
    <row r="28" spans="1:13" ht="36.75" customHeight="1" thickBot="1" x14ac:dyDescent="0.3">
      <c r="B28" s="50" t="s">
        <v>18</v>
      </c>
      <c r="C28" s="51">
        <v>395503000</v>
      </c>
      <c r="D28" s="52">
        <v>395503000</v>
      </c>
      <c r="E28" s="51">
        <v>0</v>
      </c>
      <c r="F28" s="53">
        <v>0</v>
      </c>
      <c r="G28" s="99"/>
      <c r="H28" s="102"/>
      <c r="I28" s="102"/>
      <c r="J28" s="89"/>
    </row>
    <row r="29" spans="1:13" ht="17.25" thickBot="1" x14ac:dyDescent="0.35">
      <c r="B29" s="27" t="s">
        <v>19</v>
      </c>
      <c r="C29" s="28">
        <v>138279817403</v>
      </c>
      <c r="D29" s="28">
        <v>138279817403</v>
      </c>
      <c r="E29" s="28">
        <v>2222813378.2600002</v>
      </c>
      <c r="F29" s="29">
        <v>1.6074749157224271E-2</v>
      </c>
      <c r="G29" s="28">
        <v>5967450494</v>
      </c>
      <c r="H29" s="31">
        <v>4.3154891336083981E-2</v>
      </c>
      <c r="I29" s="41">
        <v>0.37248962190720109</v>
      </c>
      <c r="J29" s="33">
        <v>3744637115.7399998</v>
      </c>
      <c r="K29" s="44"/>
    </row>
    <row r="30" spans="1:13" ht="17.25" thickBot="1" x14ac:dyDescent="0.35">
      <c r="B30" s="35" t="s">
        <v>20</v>
      </c>
      <c r="C30" s="36">
        <v>238945180263</v>
      </c>
      <c r="D30" s="36">
        <v>252070019403</v>
      </c>
      <c r="E30" s="37">
        <v>10909632676.280001</v>
      </c>
      <c r="F30" s="38">
        <v>4.3280167558673817E-2</v>
      </c>
      <c r="G30" s="54">
        <v>19424927022.200001</v>
      </c>
      <c r="H30" s="40">
        <v>7.7061631796616653E-2</v>
      </c>
      <c r="I30" s="41">
        <v>0.56163056179370974</v>
      </c>
      <c r="J30" s="42">
        <v>8515294345.9200001</v>
      </c>
      <c r="K30" s="44"/>
    </row>
    <row r="31" spans="1:13" s="1" customFormat="1" ht="15" customHeight="1" x14ac:dyDescent="0.25">
      <c r="I31" s="55"/>
    </row>
    <row r="32" spans="1:13" s="1" customFormat="1" ht="15" customHeight="1" x14ac:dyDescent="0.25">
      <c r="G32" s="45"/>
      <c r="I32" s="8"/>
    </row>
    <row r="33" s="1" customFormat="1" ht="15.75" customHeigh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sheetData>
  <sheetProtection algorithmName="SHA-512" hashValue="CB6l8vIZD8IYzppr08M6K0ou6jXLSG9FAKMxO8xe9ML44zmqRTR8zUeTqh39G1Zzx4jsOFEDi/LVT5WQktgduw==" saltValue="X0oO56qcdZ06Lq3BtKh0dg==" spinCount="100000" sheet="1" objects="1" scenarios="1"/>
  <mergeCells count="16">
    <mergeCell ref="G24:G28"/>
    <mergeCell ref="H24:H28"/>
    <mergeCell ref="I24:I28"/>
    <mergeCell ref="J24:J28"/>
    <mergeCell ref="B8:I9"/>
    <mergeCell ref="E10:F10"/>
    <mergeCell ref="G10:H10"/>
    <mergeCell ref="I10:I11"/>
    <mergeCell ref="G12:G16"/>
    <mergeCell ref="H12:H16"/>
    <mergeCell ref="I12:I16"/>
    <mergeCell ref="J12:J16"/>
    <mergeCell ref="B20:I21"/>
    <mergeCell ref="E22:F22"/>
    <mergeCell ref="G22:H22"/>
    <mergeCell ref="I22:I23"/>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2021-03-17T12:49:49Z</dcterms:created>
  <dcterms:modified xsi:type="dcterms:W3CDTF">2021-03-17T14:27:23Z</dcterms:modified>
</cp:coreProperties>
</file>