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SIC 2023\METAS INTERNAS\INFORME EPA\INFORME PAGINA WEB\"/>
    </mc:Choice>
  </mc:AlternateContent>
  <xr:revisionPtr revIDLastSave="0" documentId="8_{04A84EFA-01C5-45EF-AF6B-964765BB5AB7}" xr6:coauthVersionLast="41" xr6:coauthVersionMax="41" xr10:uidLastSave="{00000000-0000-0000-0000-000000000000}"/>
  <bookViews>
    <workbookView xWindow="20370" yWindow="-120" windowWidth="20640" windowHeight="11760" activeTab="1" xr2:uid="{F339B4A6-5B17-42A5-A6A4-5678B994F644}"/>
  </bookViews>
  <sheets>
    <sheet name="METAS" sheetId="1" r:id="rId1"/>
    <sheet name="EJECUCIÓN WEB"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2" l="1"/>
  <c r="H40" i="2" l="1"/>
  <c r="I40" i="2"/>
  <c r="B40" i="2" l="1"/>
  <c r="G40" i="2" l="1"/>
  <c r="F40" i="2"/>
  <c r="C40" i="2"/>
  <c r="K40" i="2" l="1"/>
  <c r="E40" i="2"/>
  <c r="D40" i="2"/>
  <c r="J40" i="2"/>
  <c r="M40" i="2" l="1"/>
  <c r="L40" i="2"/>
  <c r="O40" i="2"/>
  <c r="N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Montaño Patarroyo</author>
  </authors>
  <commentList>
    <comment ref="G10" authorId="0" shapeId="0" xr:uid="{A3C472FB-6E2A-4731-83BF-85B70065E06C}">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<sst xmlns="http://schemas.openxmlformats.org/spreadsheetml/2006/main" count="96" uniqueCount="64">
  <si>
    <t>SUPERINTENDENCIA DE INDUSTRIA Y COMERCIO</t>
  </si>
  <si>
    <t>METAS EJECUCIÓN - ACUERDO DE DESEMPEÑO MINCIT</t>
  </si>
  <si>
    <t>ENERO - 2023</t>
  </si>
  <si>
    <t>SISTEMA INTEGRADO DE INFORMACIÓN FINANCIERA - SIIF NACIÓN</t>
  </si>
  <si>
    <t>COMPROMISOS</t>
  </si>
  <si>
    <t>SIIF NACIÓN</t>
  </si>
  <si>
    <t>META MINCIT</t>
  </si>
  <si>
    <t>AVANCE META</t>
  </si>
  <si>
    <t>CONCEPTO</t>
  </si>
  <si>
    <t>APROP. INICIAL</t>
  </si>
  <si>
    <t>APROP. VIGENTE</t>
  </si>
  <si>
    <t>$</t>
  </si>
  <si>
    <t>%</t>
  </si>
  <si>
    <t>POR EJECUTAR $</t>
  </si>
  <si>
    <t>Gastos de Funcionamiento</t>
  </si>
  <si>
    <t>Gastos de Personal</t>
  </si>
  <si>
    <t>Gastos Generales</t>
  </si>
  <si>
    <t>Transferencias Corrientes</t>
  </si>
  <si>
    <t>Gastos por Tributos, Multas, Sanciones e Intereses de Mora</t>
  </si>
  <si>
    <t>Aportes al Fondo de Contingencias</t>
  </si>
  <si>
    <t>Inversión</t>
  </si>
  <si>
    <t>TOTAL</t>
  </si>
  <si>
    <t>OBLIGACIONES</t>
  </si>
  <si>
    <t>INFORME DE EJECUCIÓN PRESUPUESTAL</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</si>
  <si>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</si>
  <si>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</si>
  <si>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</si>
  <si>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</si>
  <si>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</si>
  <si>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</si>
  <si>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</si>
  <si>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</si>
  <si>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</si>
  <si>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</si>
  <si>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</si>
  <si>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</si>
  <si>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</si>
  <si>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</si>
  <si>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Inversión</t>
  </si>
  <si>
    <t>SALARIO</t>
  </si>
  <si>
    <t>CONTRIBUCIONES INHERENTES A LA NÓMINA</t>
  </si>
  <si>
    <t>REMUNERACIONES NO CONSTITUTIVAS DE FACTOR SALARIAL</t>
  </si>
  <si>
    <t>OTROS GASTOS DE PERSONAL - DISTRIBUCIÓN PREVIO CONCEPTO DGPPN</t>
  </si>
  <si>
    <t>ADQUISICIÓN DE BIENES  Y SERVICIOS</t>
  </si>
  <si>
    <t>MESADAS PENSIONALES (DE PENSIONES)</t>
  </si>
  <si>
    <t>INCAPACIDADES Y LICENCIAS DE MATERNIDAD Y PATERNIDAD (NO DE PENSIONES)</t>
  </si>
  <si>
    <t>PLANES COMPLEMENTARIOS DE SALUD (NO DE PENSIONES).</t>
  </si>
  <si>
    <t>A ORGANIZACIONES INTERNACIONALES</t>
  </si>
  <si>
    <t>OTRAS TRANSFERENCIAS - DISTRIBUCIÓN PREVIO CONCEPTO DGPPN</t>
  </si>
  <si>
    <t>SENTENCIAS Y CONCILIACIONES</t>
  </si>
  <si>
    <t>IMPUESTOS</t>
  </si>
  <si>
    <t>CUOTA DE FISCALIZACIÓN Y AUDITAJE</t>
  </si>
  <si>
    <t>APORTES AL FONDO DE CONTINGENCIAS</t>
  </si>
  <si>
    <t>INCREMENTO DE LA COBERTURA DE LOS SERVICIOS DE LA RED NACIONAL DE PROTECCIÓN AL CONSUMIDOR EN EL TERRITORIO  NACIONAL</t>
  </si>
  <si>
    <t>FORTALECIMIENTO DE LA FUNCIÓN JURISDICCIONAL DE LA SUPERINTENDENCIA DE INDUSTRIA Y COMERCIO A NIVEL  NACIONAL</t>
  </si>
  <si>
    <t>FORTALECIMIENTO DE LA PROTECCIÓN DE DATOS PERSONALES A NIVEL  NACIONAL</t>
  </si>
  <si>
    <t>FORTALECIMIENTO DEL RÉGIMEN DE PROTECCIÓN DE LA LIBRE COMPETENCIA ECONÓMICA EN LOS MERCADOS A NIVEL  NACIONAL</t>
  </si>
  <si>
    <t>FORTALECIMIENTO DE LA ATENCIÓN Y PROMOCIÓN DE TRÁMITES Y SERVICIOS EN EL MARCO DEL SISTEMA DE PROPIEDAD INDUSTRIAL A NIVEL  NACIONAL</t>
  </si>
  <si>
    <t>MEJORAMIENTO EN LA EJECUCIÓN DE LAS FUNCIONES ASIGNADAS EN MATERIA DE PROTECCIÓN AL CONSUMIDOR A NIVEL  NACIONAL</t>
  </si>
  <si>
    <t>FORTALECIMIENTO DE LA FUNCIÓN DE INSPECCIÓN, CONTROL Y VIGILANCIA DE LA SUPERINTENDENCIA DE INDUSTRIA Y COMERCIO EN EL MARCO DEL SUBSISTEMA NACIONAL DE CALIDAD, EL RÉGIMEN DE CONTROL DE PRECIOS Y EL SECTOR VALUATORIO A NIVEL  NACIONAL</t>
  </si>
  <si>
    <t>FORTALECIMIENTO DEL SISTEMA DE ATENCIÓN AL CIUDADANO DE LA SUPERINTENDENCIA DE INDUSTRIA Y COMERCIO A NIVEL  NACIONAL</t>
  </si>
  <si>
    <t>MEJORAMIENTO DE LOS SISTEMAS DE INFORMACIÓN Y SERVICIOS TECNOLÓGICOS DE LA SUPERINTENDENCIA DE INDUSTRIA Y COMERCIO EN EL TERRITORIO  NACIONAL</t>
  </si>
  <si>
    <t>MEJORAMIENTO EN LA CALIDAD DE LA GESTIÓN ESTRATÉGICA DE LA SUPERINTENDENCIA DE INDUSTRIA Y COMERCIO A NIVEL  NACIONAL</t>
  </si>
  <si>
    <t>CUMPLIDO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</si>
</sst>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0.00_);_(* \(#,##0.00\);_(* &quot;-&quot;??_);_(@_)"/>
    <numFmt numFmtId="166" formatCode="_(&quot;$&quot;\ * #,##0.00_);_(&quot;$&quot;\ * \(#,##0.00\);_(&quot;$&quot;\ * &quot;-&quot;??_);_(@_)"/>
    <numFmt numFmtId="167" formatCode="_(&quot;$&quot;\ * #,##0_);_(&quot;$&quot;\ * \(#,##0\);_(&quot;$&quot;\ * &quot;-&quot;??_);_(@_)"/>
    <numFmt numFmtId="168" formatCode="0.0%"/>
    <numFmt numFmtId="169" formatCode="0.000%"/>
  </numFmts>
  <fonts count="24" x14ac:knownFonts="1">
    <font>
      <sz val="11"/>
      <color rgb="FF000000"/>
      <name val="Calibri"/>
      <family val="2"/>
      <scheme val="minor"/>
    </font>
    <font>
      <sz val="11"/>
      <color theme="1"/>
      <name val="Calibri"/>
      <family val="2"/>
      <scheme val="minor"/>
    </font>
    <font>
      <sz val="11"/>
      <color rgb="FF000000"/>
      <name val="Calibri"/>
      <family val="2"/>
      <scheme val="minor"/>
    </font>
    <font>
      <sz val="11"/>
      <name val="Calibri"/>
      <family val="2"/>
    </font>
    <font>
      <sz val="12"/>
      <name val="Arial"/>
      <family val="2"/>
    </font>
    <font>
      <b/>
      <u val="double"/>
      <sz val="16"/>
      <color rgb="FF002060"/>
      <name val="Arial"/>
      <family val="2"/>
    </font>
    <font>
      <i/>
      <sz val="11"/>
      <name val="Arial"/>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s>
  <fills count="9">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3" tint="-0.249977111117893"/>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59999389629810485"/>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165"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3" fillId="2" borderId="0" xfId="0" applyFont="1" applyFill="1"/>
    <xf numFmtId="0" fontId="4" fillId="2" borderId="0" xfId="4" applyFont="1" applyFill="1" applyAlignment="1">
      <alignment vertical="center"/>
    </xf>
    <xf numFmtId="0" fontId="5" fillId="2" borderId="0" xfId="4" applyFont="1" applyFill="1" applyAlignment="1">
      <alignment vertical="center"/>
    </xf>
    <xf numFmtId="0" fontId="6" fillId="2" borderId="0" xfId="4" applyFont="1" applyFill="1" applyAlignment="1">
      <alignment vertical="center"/>
    </xf>
    <xf numFmtId="17" fontId="6" fillId="2" borderId="0" xfId="4" quotePrefix="1" applyNumberFormat="1" applyFont="1" applyFill="1" applyAlignment="1">
      <alignment vertical="center"/>
    </xf>
    <xf numFmtId="0" fontId="3" fillId="0" borderId="0" xfId="0" applyFont="1"/>
    <xf numFmtId="164" fontId="4" fillId="2" borderId="0" xfId="4" applyNumberFormat="1" applyFont="1" applyFill="1" applyAlignment="1">
      <alignment vertical="center"/>
    </xf>
    <xf numFmtId="0" fontId="7" fillId="0" borderId="0" xfId="0" applyFont="1" applyAlignment="1">
      <alignment horizontal="center" vertical="center"/>
    </xf>
    <xf numFmtId="10" fontId="3" fillId="2" borderId="0" xfId="0" applyNumberFormat="1" applyFont="1" applyFill="1"/>
    <xf numFmtId="0" fontId="8" fillId="2" borderId="0" xfId="0" applyFont="1" applyFill="1"/>
    <xf numFmtId="0" fontId="9" fillId="3" borderId="1" xfId="0" applyFont="1" applyFill="1" applyBorder="1" applyAlignment="1">
      <alignment horizontal="center"/>
    </xf>
    <xf numFmtId="0" fontId="9" fillId="3" borderId="2"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1" fillId="5" borderId="3" xfId="0" applyFont="1" applyFill="1" applyBorder="1" applyAlignment="1">
      <alignment horizontal="center" vertical="center"/>
    </xf>
    <xf numFmtId="10" fontId="8" fillId="2" borderId="0" xfId="0" applyNumberFormat="1" applyFont="1" applyFill="1"/>
    <xf numFmtId="0" fontId="8" fillId="0" borderId="0" xfId="0" applyFont="1"/>
    <xf numFmtId="0" fontId="12" fillId="6" borderId="4" xfId="0" applyFont="1" applyFill="1" applyBorder="1" applyAlignment="1">
      <alignment horizontal="center" vertical="center"/>
    </xf>
    <xf numFmtId="0" fontId="9" fillId="3"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11" fillId="5" borderId="5" xfId="0" applyFont="1" applyFill="1" applyBorder="1" applyAlignment="1">
      <alignment horizontal="center" vertical="center"/>
    </xf>
    <xf numFmtId="0" fontId="13" fillId="4" borderId="4" xfId="0" applyFont="1" applyFill="1" applyBorder="1" applyAlignment="1">
      <alignment horizontal="center" vertical="center"/>
    </xf>
    <xf numFmtId="0" fontId="12" fillId="7" borderId="6" xfId="0" applyFont="1" applyFill="1" applyBorder="1"/>
    <xf numFmtId="165" fontId="12" fillId="0" borderId="6" xfId="1" applyFont="1" applyBorder="1"/>
    <xf numFmtId="10" fontId="12" fillId="0" borderId="6" xfId="3" applyNumberFormat="1" applyFont="1" applyBorder="1"/>
    <xf numFmtId="165" fontId="12" fillId="0" borderId="3" xfId="1" applyFont="1" applyBorder="1" applyAlignment="1">
      <alignment horizontal="center" vertical="center"/>
    </xf>
    <xf numFmtId="10" fontId="12" fillId="0" borderId="3" xfId="3" applyNumberFormat="1" applyFont="1" applyBorder="1" applyAlignment="1">
      <alignment horizontal="center" vertical="center"/>
    </xf>
    <xf numFmtId="167" fontId="12" fillId="0" borderId="3" xfId="2" applyNumberFormat="1" applyFont="1" applyBorder="1" applyAlignment="1">
      <alignment horizontal="center" vertical="center"/>
    </xf>
    <xf numFmtId="0" fontId="14" fillId="7" borderId="7" xfId="0" applyFont="1" applyFill="1" applyBorder="1"/>
    <xf numFmtId="165" fontId="14" fillId="0" borderId="7" xfId="1" applyFont="1" applyBorder="1"/>
    <xf numFmtId="10" fontId="14" fillId="0" borderId="7" xfId="3" applyNumberFormat="1" applyFont="1" applyBorder="1"/>
    <xf numFmtId="165" fontId="12" fillId="0" borderId="8" xfId="1" applyFont="1" applyBorder="1" applyAlignment="1">
      <alignment horizontal="center" vertical="center"/>
    </xf>
    <xf numFmtId="10" fontId="12" fillId="0" borderId="8" xfId="3" applyNumberFormat="1" applyFont="1" applyBorder="1" applyAlignment="1">
      <alignment horizontal="center" vertical="center"/>
    </xf>
    <xf numFmtId="167" fontId="12" fillId="0" borderId="8" xfId="2" applyNumberFormat="1" applyFont="1" applyBorder="1" applyAlignment="1">
      <alignment horizontal="center" vertical="center"/>
    </xf>
    <xf numFmtId="10" fontId="8" fillId="2" borderId="0" xfId="3" applyNumberFormat="1" applyFont="1" applyFill="1"/>
    <xf numFmtId="0" fontId="14" fillId="7" borderId="7" xfId="0" applyFont="1" applyFill="1" applyBorder="1" applyAlignment="1">
      <alignment wrapText="1"/>
    </xf>
    <xf numFmtId="165" fontId="14" fillId="0" borderId="7" xfId="1" applyFont="1" applyBorder="1" applyAlignment="1">
      <alignment horizontal="center" vertical="center"/>
    </xf>
    <xf numFmtId="10" fontId="14" fillId="0" borderId="7" xfId="3" applyNumberFormat="1" applyFont="1" applyBorder="1" applyAlignment="1">
      <alignment horizontal="right" vertical="center"/>
    </xf>
    <xf numFmtId="0" fontId="14" fillId="7" borderId="5" xfId="0" applyFont="1" applyFill="1" applyBorder="1" applyAlignment="1">
      <alignment wrapText="1"/>
    </xf>
    <xf numFmtId="165" fontId="14" fillId="0" borderId="5" xfId="1" applyFont="1" applyBorder="1" applyAlignment="1">
      <alignment horizontal="center" vertical="center"/>
    </xf>
    <xf numFmtId="10" fontId="14" fillId="0" borderId="9" xfId="3" applyNumberFormat="1" applyFont="1" applyBorder="1" applyAlignment="1">
      <alignment horizontal="right" vertical="center"/>
    </xf>
    <xf numFmtId="165" fontId="12" fillId="0" borderId="5" xfId="1" applyFont="1" applyBorder="1" applyAlignment="1">
      <alignment horizontal="center" vertical="center"/>
    </xf>
    <xf numFmtId="10" fontId="12" fillId="0" borderId="5" xfId="3" applyNumberFormat="1" applyFont="1" applyBorder="1" applyAlignment="1">
      <alignment horizontal="center" vertical="center"/>
    </xf>
    <xf numFmtId="167" fontId="12" fillId="0" borderId="5" xfId="2" applyNumberFormat="1" applyFont="1" applyBorder="1" applyAlignment="1">
      <alignment horizontal="center" vertical="center"/>
    </xf>
    <xf numFmtId="0" fontId="12" fillId="7" borderId="4" xfId="0" applyFont="1" applyFill="1" applyBorder="1"/>
    <xf numFmtId="165" fontId="12" fillId="0" borderId="4" xfId="1" applyFont="1" applyBorder="1"/>
    <xf numFmtId="10" fontId="12" fillId="0" borderId="4" xfId="3" applyNumberFormat="1" applyFont="1" applyBorder="1"/>
    <xf numFmtId="165" fontId="12" fillId="0" borderId="2" xfId="1" applyFont="1" applyBorder="1"/>
    <xf numFmtId="10" fontId="12" fillId="0" borderId="4" xfId="3" applyNumberFormat="1" applyFont="1" applyBorder="1" applyAlignment="1">
      <alignment horizontal="center"/>
    </xf>
    <xf numFmtId="10" fontId="12" fillId="0" borderId="6" xfId="3" applyNumberFormat="1" applyFont="1" applyBorder="1" applyAlignment="1">
      <alignment horizontal="center" vertical="center"/>
    </xf>
    <xf numFmtId="167" fontId="12" fillId="0" borderId="6" xfId="2" applyNumberFormat="1" applyFont="1" applyBorder="1" applyAlignment="1">
      <alignment horizontal="center" vertical="center"/>
    </xf>
    <xf numFmtId="9" fontId="8" fillId="2" borderId="0" xfId="3" applyFont="1" applyFill="1"/>
    <xf numFmtId="0" fontId="12" fillId="6" borderId="4" xfId="0" applyFont="1" applyFill="1" applyBorder="1"/>
    <xf numFmtId="165" fontId="12" fillId="6" borderId="4" xfId="1" applyFont="1" applyFill="1" applyBorder="1"/>
    <xf numFmtId="165" fontId="9" fillId="3" borderId="4" xfId="1" applyFont="1" applyFill="1" applyBorder="1"/>
    <xf numFmtId="10" fontId="9" fillId="3" borderId="4" xfId="3" applyNumberFormat="1" applyFont="1" applyFill="1" applyBorder="1"/>
    <xf numFmtId="165" fontId="10" fillId="4" borderId="2" xfId="1" applyFont="1" applyFill="1" applyBorder="1"/>
    <xf numFmtId="10" fontId="10" fillId="4" borderId="4" xfId="3" applyNumberFormat="1" applyFont="1" applyFill="1" applyBorder="1" applyAlignment="1">
      <alignment horizontal="center"/>
    </xf>
    <xf numFmtId="10" fontId="12" fillId="0" borderId="4" xfId="3" applyNumberFormat="1" applyFont="1" applyBorder="1" applyAlignment="1">
      <alignment horizontal="center" vertical="center"/>
    </xf>
    <xf numFmtId="167" fontId="12" fillId="0" borderId="4" xfId="2" applyNumberFormat="1" applyFont="1" applyBorder="1" applyAlignment="1">
      <alignment horizontal="center" vertical="center"/>
    </xf>
    <xf numFmtId="43" fontId="3" fillId="2" borderId="0" xfId="0" applyNumberFormat="1" applyFont="1" applyFill="1"/>
    <xf numFmtId="10" fontId="3" fillId="2" borderId="0" xfId="3" applyNumberFormat="1" applyFont="1" applyFill="1"/>
    <xf numFmtId="165" fontId="3" fillId="2" borderId="0" xfId="1" applyFont="1" applyFill="1"/>
    <xf numFmtId="0" fontId="10" fillId="4" borderId="4" xfId="0" applyFont="1" applyFill="1" applyBorder="1" applyAlignment="1">
      <alignment horizontal="center" vertical="center"/>
    </xf>
    <xf numFmtId="0" fontId="14" fillId="7" borderId="10" xfId="0" applyFont="1" applyFill="1" applyBorder="1"/>
    <xf numFmtId="165" fontId="14" fillId="0" borderId="10" xfId="1" applyFont="1" applyBorder="1"/>
    <xf numFmtId="10" fontId="14" fillId="0" borderId="10" xfId="3" applyNumberFormat="1" applyFont="1" applyBorder="1"/>
    <xf numFmtId="0" fontId="14" fillId="7" borderId="7" xfId="0" applyFont="1" applyFill="1" applyBorder="1" applyAlignment="1">
      <alignment horizontal="left" vertical="center" wrapText="1"/>
    </xf>
    <xf numFmtId="165" fontId="14" fillId="0" borderId="7" xfId="1" applyFont="1" applyBorder="1" applyAlignment="1">
      <alignment vertical="center"/>
    </xf>
    <xf numFmtId="0" fontId="14" fillId="7" borderId="5" xfId="0" applyFont="1" applyFill="1" applyBorder="1" applyAlignment="1">
      <alignment horizontal="left" vertical="center" wrapText="1"/>
    </xf>
    <xf numFmtId="10" fontId="14" fillId="0" borderId="8" xfId="3" applyNumberFormat="1" applyFont="1" applyBorder="1" applyAlignment="1">
      <alignment horizontal="right" vertical="center"/>
    </xf>
    <xf numFmtId="165" fontId="10" fillId="4" borderId="4" xfId="1" applyFont="1" applyFill="1" applyBorder="1"/>
    <xf numFmtId="10" fontId="3" fillId="2" borderId="0" xfId="0" applyNumberFormat="1" applyFont="1" applyFill="1" applyAlignment="1">
      <alignment horizontal="right" vertical="center"/>
    </xf>
    <xf numFmtId="164" fontId="4" fillId="2" borderId="0" xfId="5" applyNumberFormat="1" applyFont="1" applyFill="1" applyAlignment="1">
      <alignment vertical="center"/>
    </xf>
    <xf numFmtId="9" fontId="4" fillId="2" borderId="0" xfId="6" applyFont="1" applyFill="1" applyAlignment="1">
      <alignment vertical="center"/>
    </xf>
    <xf numFmtId="0" fontId="4" fillId="0" borderId="0" xfId="4" applyFont="1" applyAlignment="1">
      <alignment vertical="center"/>
    </xf>
    <xf numFmtId="0" fontId="17" fillId="4" borderId="11" xfId="4" applyFont="1" applyFill="1" applyBorder="1" applyAlignment="1">
      <alignment horizontal="center" vertical="center"/>
    </xf>
    <xf numFmtId="164" fontId="17" fillId="4" borderId="11" xfId="5" applyNumberFormat="1" applyFont="1" applyFill="1" applyBorder="1" applyAlignment="1">
      <alignment horizontal="center" vertical="center"/>
    </xf>
    <xf numFmtId="168" fontId="17" fillId="4" borderId="11" xfId="6" applyNumberFormat="1" applyFont="1" applyFill="1" applyBorder="1" applyAlignment="1">
      <alignment horizontal="center" vertical="center" wrapText="1"/>
    </xf>
    <xf numFmtId="10" fontId="17" fillId="4" borderId="11" xfId="6" applyNumberFormat="1" applyFont="1" applyFill="1" applyBorder="1" applyAlignment="1">
      <alignment horizontal="center" vertical="center"/>
    </xf>
    <xf numFmtId="164" fontId="17" fillId="4" borderId="11" xfId="5" applyNumberFormat="1" applyFont="1" applyFill="1" applyBorder="1" applyAlignment="1">
      <alignment horizontal="center" vertical="center" wrapText="1"/>
    </xf>
    <xf numFmtId="9" fontId="17" fillId="4" borderId="11" xfId="6" applyFont="1" applyFill="1" applyBorder="1" applyAlignment="1">
      <alignment horizontal="center" vertical="center" wrapText="1"/>
    </xf>
    <xf numFmtId="0" fontId="18" fillId="3" borderId="11" xfId="4" applyFont="1" applyFill="1" applyBorder="1" applyAlignment="1">
      <alignment horizontal="left" vertical="center" wrapText="1"/>
    </xf>
    <xf numFmtId="164" fontId="19" fillId="3" borderId="11" xfId="5" applyNumberFormat="1" applyFont="1" applyFill="1" applyBorder="1" applyAlignment="1">
      <alignment vertical="center"/>
    </xf>
    <xf numFmtId="10" fontId="19" fillId="3" borderId="11" xfId="3" applyNumberFormat="1" applyFont="1" applyFill="1" applyBorder="1" applyAlignment="1">
      <alignment horizontal="center" vertical="center"/>
    </xf>
    <xf numFmtId="0" fontId="20" fillId="0" borderId="0" xfId="4" applyFont="1" applyAlignment="1">
      <alignment vertical="center"/>
    </xf>
    <xf numFmtId="0" fontId="18" fillId="8" borderId="11" xfId="4" applyFont="1" applyFill="1" applyBorder="1" applyAlignment="1">
      <alignment horizontal="left" vertical="center" wrapText="1"/>
    </xf>
    <xf numFmtId="164" fontId="19" fillId="8" borderId="11" xfId="5" applyNumberFormat="1" applyFont="1" applyFill="1" applyBorder="1" applyAlignment="1">
      <alignment vertical="center"/>
    </xf>
    <xf numFmtId="168" fontId="19" fillId="8" borderId="11" xfId="6" applyNumberFormat="1" applyFont="1" applyFill="1" applyBorder="1" applyAlignment="1">
      <alignment horizontal="center" vertical="center"/>
    </xf>
    <xf numFmtId="0" fontId="21" fillId="0" borderId="11" xfId="4" applyFont="1" applyBorder="1" applyAlignment="1">
      <alignment horizontal="left" vertical="center" wrapText="1"/>
    </xf>
    <xf numFmtId="164" fontId="22" fillId="0" borderId="11" xfId="5" applyNumberFormat="1" applyFont="1" applyBorder="1" applyAlignment="1">
      <alignment vertical="center"/>
    </xf>
    <xf numFmtId="3" fontId="22" fillId="0" borderId="11" xfId="4" applyNumberFormat="1" applyFont="1" applyBorder="1" applyAlignment="1">
      <alignment vertical="center"/>
    </xf>
    <xf numFmtId="168" fontId="22" fillId="0" borderId="11" xfId="6" applyNumberFormat="1" applyFont="1" applyBorder="1" applyAlignment="1">
      <alignment horizontal="center" vertical="center"/>
    </xf>
    <xf numFmtId="168" fontId="19" fillId="3" borderId="11" xfId="6" applyNumberFormat="1" applyFont="1" applyFill="1" applyBorder="1" applyAlignment="1">
      <alignment horizontal="center" vertical="center"/>
    </xf>
    <xf numFmtId="0" fontId="19" fillId="3" borderId="11" xfId="4" applyFont="1" applyFill="1" applyBorder="1" applyAlignment="1">
      <alignment vertical="center"/>
    </xf>
    <xf numFmtId="164" fontId="19" fillId="3" borderId="11" xfId="4" applyNumberFormat="1" applyFont="1" applyFill="1" applyBorder="1" applyAlignment="1">
      <alignment vertical="center"/>
    </xf>
    <xf numFmtId="0" fontId="23" fillId="0" borderId="0" xfId="4" applyFont="1" applyAlignment="1">
      <alignment vertical="center"/>
    </xf>
    <xf numFmtId="164" fontId="23" fillId="0" borderId="0" xfId="5" applyNumberFormat="1" applyFont="1" applyAlignment="1">
      <alignment vertical="center"/>
    </xf>
    <xf numFmtId="164" fontId="23" fillId="0" borderId="0" xfId="4" applyNumberFormat="1" applyFont="1" applyAlignment="1">
      <alignment vertical="center"/>
    </xf>
    <xf numFmtId="10" fontId="23" fillId="0" borderId="0" xfId="6" applyNumberFormat="1" applyFont="1" applyAlignment="1">
      <alignment vertical="center"/>
    </xf>
    <xf numFmtId="168" fontId="23" fillId="0" borderId="0" xfId="6" applyNumberFormat="1" applyFont="1" applyAlignment="1">
      <alignment horizontal="center" vertical="center"/>
    </xf>
    <xf numFmtId="164" fontId="4" fillId="0" borderId="0" xfId="4" applyNumberFormat="1" applyFont="1" applyAlignment="1">
      <alignment vertical="center"/>
    </xf>
    <xf numFmtId="169" fontId="4" fillId="0" borderId="0" xfId="7" applyNumberFormat="1" applyFont="1" applyAlignment="1">
      <alignment vertical="center"/>
    </xf>
    <xf numFmtId="164" fontId="4" fillId="0" borderId="0" xfId="5" applyNumberFormat="1" applyFont="1" applyAlignment="1">
      <alignment vertical="center"/>
    </xf>
    <xf numFmtId="9" fontId="4" fillId="0" borderId="0" xfId="6" applyFont="1" applyAlignment="1">
      <alignment vertical="center"/>
    </xf>
  </cellXfs>
  <cellStyles count="8">
    <cellStyle name="Millares" xfId="1" builtinId="3"/>
    <cellStyle name="Millares 2" xfId="5" xr:uid="{245E8E64-89FC-4E93-91E5-37E9F0AA43B3}"/>
    <cellStyle name="Moneda" xfId="2" builtinId="4"/>
    <cellStyle name="Normal" xfId="0" builtinId="0"/>
    <cellStyle name="Normal 2" xfId="4" xr:uid="{9F4BAD20-2493-40A8-AE0E-1F15A11353CE}"/>
    <cellStyle name="Porcentaje" xfId="3" builtinId="5"/>
    <cellStyle name="Porcentaje 2" xfId="6" xr:uid="{D2449DDC-A0D2-4661-9487-9655E386626A}"/>
    <cellStyle name="Porcentaje 3 3" xfId="7" xr:uid="{01C89310-D6BC-43C0-B15C-493B54C35CB7}"/>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id="{99A70244-290B-4292-9F48-24F3FF4E4B7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id="{D1AF9EDC-B1C2-4CF2-8B06-AA3641B7A462}"/>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350206" cy="1019175"/>
    <xdr:pic>
      <xdr:nvPicPr>
        <xdr:cNvPr id="2" name="Imagen 1">
          <a:extLst>
            <a:ext uri="{FF2B5EF4-FFF2-40B4-BE49-F238E27FC236}">
              <a16:creationId xmlns:a16="http://schemas.microsoft.com/office/drawing/2014/main" id="{DD2BB4B3-8670-4630-AE33-82A7F5BAE91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191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C%202023/METAS%20INTERNAS/INFORME%20EPA/INFORME%20EPA%20ENERO%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sheetName val="TD-EPA RECURSO"/>
      <sheetName val="EPA - SIIF"/>
      <sheetName val="METAS EJEC. SIC - MINCIT"/>
    </sheetNames>
    <sheetDataSet>
      <sheetData sheetId="0" refreshError="1"/>
      <sheetData sheetId="1" refreshError="1"/>
      <sheetData sheetId="2">
        <row r="4">
          <cell r="D4" t="str">
            <v>ENERO - 2023</v>
          </cell>
        </row>
      </sheetData>
      <sheetData sheetId="3"/>
      <sheetData sheetId="4"/>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refreshError="1"/>
      <sheetData sheetId="1" refreshError="1"/>
      <sheetData sheetId="2" refreshError="1">
        <row r="32">
          <cell r="P32">
            <v>140494883000</v>
          </cell>
          <cell r="S32">
            <v>140494883000</v>
          </cell>
          <cell r="U32">
            <v>109011553434.08</v>
          </cell>
          <cell r="W32">
            <v>52683715194.550003</v>
          </cell>
          <cell r="X32">
            <v>4921250239.1999998</v>
          </cell>
          <cell r="Z32">
            <v>4272373041.46</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7F395-4F86-4259-BE33-02062D9EAA26}">
  <sheetPr>
    <tabColor rgb="FF00B0F0"/>
  </sheetPr>
  <dimension ref="A1:M76"/>
  <sheetViews>
    <sheetView topLeftCell="A4" zoomScale="80" zoomScaleNormal="80" workbookViewId="0">
      <selection activeCell="E16" sqref="E16"/>
    </sheetView>
  </sheetViews>
  <sheetFormatPr baseColWidth="10" defaultRowHeight="15" x14ac:dyDescent="0.25"/>
  <cols>
    <col min="1" max="1" width="11.42578125" style="1"/>
    <col min="2" max="2" width="24.85546875" style="6" bestFit="1" customWidth="1"/>
    <col min="3" max="9" width="20.140625" style="6" customWidth="1"/>
    <col min="10" max="10" width="18" style="1" bestFit="1" customWidth="1"/>
    <col min="11" max="11" width="17.5703125" style="1" bestFit="1" customWidth="1"/>
    <col min="12" max="12" width="17.85546875" style="1" bestFit="1" customWidth="1"/>
    <col min="13" max="13" width="11.42578125" style="1"/>
    <col min="14" max="16384" width="11.42578125" style="6"/>
  </cols>
  <sheetData>
    <row r="1" spans="1:13" s="1" customFormat="1" ht="20.25" x14ac:dyDescent="0.25">
      <c r="B1" s="2"/>
      <c r="D1" s="3" t="s">
        <v>0</v>
      </c>
    </row>
    <row r="2" spans="1:13" s="1" customFormat="1" x14ac:dyDescent="0.25">
      <c r="B2" s="2"/>
      <c r="D2" s="2"/>
    </row>
    <row r="3" spans="1:13" s="1" customFormat="1" x14ac:dyDescent="0.25">
      <c r="B3" s="2"/>
      <c r="D3" s="4" t="s">
        <v>1</v>
      </c>
    </row>
    <row r="4" spans="1:13" s="1" customFormat="1" x14ac:dyDescent="0.25">
      <c r="B4" s="2"/>
      <c r="D4" s="5" t="s">
        <v>2</v>
      </c>
    </row>
    <row r="5" spans="1:13" s="1" customFormat="1" x14ac:dyDescent="0.25">
      <c r="B5" s="6"/>
      <c r="D5" s="4" t="s">
        <v>3</v>
      </c>
    </row>
    <row r="6" spans="1:13" s="1" customFormat="1" x14ac:dyDescent="0.25">
      <c r="B6" s="2"/>
      <c r="D6" s="7"/>
    </row>
    <row r="7" spans="1:13" s="1" customFormat="1" x14ac:dyDescent="0.25"/>
    <row r="8" spans="1:13" x14ac:dyDescent="0.25">
      <c r="B8" s="8" t="s">
        <v>4</v>
      </c>
      <c r="C8" s="8"/>
      <c r="D8" s="8"/>
      <c r="E8" s="8"/>
      <c r="F8" s="8"/>
      <c r="G8" s="8"/>
      <c r="H8" s="8"/>
      <c r="I8" s="8"/>
    </row>
    <row r="9" spans="1:13" ht="15.75" customHeight="1" thickBot="1" x14ac:dyDescent="0.3">
      <c r="B9" s="8"/>
      <c r="C9" s="8"/>
      <c r="D9" s="8"/>
      <c r="E9" s="8"/>
      <c r="F9" s="8"/>
      <c r="G9" s="8"/>
      <c r="H9" s="8"/>
      <c r="I9" s="8"/>
      <c r="J9" s="9"/>
    </row>
    <row r="10" spans="1:13" s="17" customFormat="1" ht="17.25" thickBot="1" x14ac:dyDescent="0.35">
      <c r="A10" s="10"/>
      <c r="B10" s="10"/>
      <c r="C10" s="10"/>
      <c r="D10" s="10"/>
      <c r="E10" s="11" t="s">
        <v>5</v>
      </c>
      <c r="F10" s="12"/>
      <c r="G10" s="13" t="s">
        <v>6</v>
      </c>
      <c r="H10" s="14"/>
      <c r="I10" s="15" t="s">
        <v>7</v>
      </c>
      <c r="J10" s="16"/>
      <c r="K10" s="10"/>
      <c r="L10" s="10"/>
      <c r="M10" s="10"/>
    </row>
    <row r="11" spans="1:13" s="17" customFormat="1" ht="17.25" thickBot="1" x14ac:dyDescent="0.35">
      <c r="A11" s="10"/>
      <c r="B11" s="18" t="s">
        <v>8</v>
      </c>
      <c r="C11" s="18" t="s">
        <v>9</v>
      </c>
      <c r="D11" s="18" t="s">
        <v>10</v>
      </c>
      <c r="E11" s="19" t="s">
        <v>11</v>
      </c>
      <c r="F11" s="19" t="s">
        <v>12</v>
      </c>
      <c r="G11" s="20" t="s">
        <v>11</v>
      </c>
      <c r="H11" s="21" t="s">
        <v>12</v>
      </c>
      <c r="I11" s="22"/>
      <c r="J11" s="23" t="s">
        <v>13</v>
      </c>
      <c r="K11" s="10"/>
      <c r="L11" s="10"/>
      <c r="M11" s="10"/>
    </row>
    <row r="12" spans="1:13" s="17" customFormat="1" ht="16.5" x14ac:dyDescent="0.3">
      <c r="A12" s="10"/>
      <c r="B12" s="24" t="s">
        <v>14</v>
      </c>
      <c r="C12" s="25">
        <v>136447913235</v>
      </c>
      <c r="D12" s="25">
        <v>136447913235</v>
      </c>
      <c r="E12" s="25">
        <v>11303074987.83</v>
      </c>
      <c r="F12" s="26">
        <v>8.2838020163511522E-2</v>
      </c>
      <c r="G12" s="27">
        <v>12633954652.493813</v>
      </c>
      <c r="H12" s="28">
        <v>9.2591776253365968E-2</v>
      </c>
      <c r="I12" s="28">
        <v>0.89465850549011505</v>
      </c>
      <c r="J12" s="29">
        <v>1330879664.6638126</v>
      </c>
      <c r="K12" s="10"/>
      <c r="L12" s="10"/>
      <c r="M12" s="10"/>
    </row>
    <row r="13" spans="1:13" s="17" customFormat="1" ht="16.5" x14ac:dyDescent="0.3">
      <c r="A13" s="10"/>
      <c r="B13" s="30" t="s">
        <v>15</v>
      </c>
      <c r="C13" s="31">
        <v>76879360000</v>
      </c>
      <c r="D13" s="31">
        <v>76879360000</v>
      </c>
      <c r="E13" s="31">
        <v>3203890755</v>
      </c>
      <c r="F13" s="32">
        <v>4.1674264132791947E-2</v>
      </c>
      <c r="G13" s="33"/>
      <c r="H13" s="34"/>
      <c r="I13" s="34"/>
      <c r="J13" s="35"/>
      <c r="K13" s="36"/>
      <c r="L13" s="10"/>
      <c r="M13" s="10"/>
    </row>
    <row r="14" spans="1:13" s="17" customFormat="1" ht="16.5" x14ac:dyDescent="0.3">
      <c r="A14" s="10"/>
      <c r="B14" s="30" t="s">
        <v>16</v>
      </c>
      <c r="C14" s="31">
        <v>41784821000</v>
      </c>
      <c r="D14" s="31">
        <v>41784821000</v>
      </c>
      <c r="E14" s="31">
        <v>7873599722.71</v>
      </c>
      <c r="F14" s="32">
        <v>0.18843205581064951</v>
      </c>
      <c r="G14" s="33"/>
      <c r="H14" s="34"/>
      <c r="I14" s="34"/>
      <c r="J14" s="35"/>
      <c r="K14" s="36"/>
      <c r="L14" s="10"/>
      <c r="M14" s="10"/>
    </row>
    <row r="15" spans="1:13" s="17" customFormat="1" ht="16.5" x14ac:dyDescent="0.3">
      <c r="A15" s="10"/>
      <c r="B15" s="30" t="s">
        <v>17</v>
      </c>
      <c r="C15" s="31">
        <v>15437841000</v>
      </c>
      <c r="D15" s="31">
        <v>15437841000</v>
      </c>
      <c r="E15" s="31">
        <v>225584510.12</v>
      </c>
      <c r="F15" s="32">
        <v>1.4612439013978703E-2</v>
      </c>
      <c r="G15" s="33"/>
      <c r="H15" s="34"/>
      <c r="I15" s="34"/>
      <c r="J15" s="35"/>
      <c r="K15" s="16"/>
      <c r="L15" s="10"/>
      <c r="M15" s="10"/>
    </row>
    <row r="16" spans="1:13" s="17" customFormat="1" ht="35.25" customHeight="1" x14ac:dyDescent="0.3">
      <c r="A16" s="10"/>
      <c r="B16" s="37" t="s">
        <v>18</v>
      </c>
      <c r="C16" s="38">
        <v>691866000</v>
      </c>
      <c r="D16" s="38">
        <v>691866000</v>
      </c>
      <c r="E16" s="38">
        <v>0</v>
      </c>
      <c r="F16" s="39">
        <v>0</v>
      </c>
      <c r="G16" s="33"/>
      <c r="H16" s="34"/>
      <c r="I16" s="34"/>
      <c r="J16" s="35"/>
      <c r="K16" s="10"/>
      <c r="L16" s="10"/>
      <c r="M16" s="10"/>
    </row>
    <row r="17" spans="1:13" s="17" customFormat="1" ht="33.75" thickBot="1" x14ac:dyDescent="0.35">
      <c r="A17" s="10"/>
      <c r="B17" s="40" t="s">
        <v>19</v>
      </c>
      <c r="C17" s="41">
        <v>1654025235</v>
      </c>
      <c r="D17" s="41">
        <v>1654025235</v>
      </c>
      <c r="E17" s="41">
        <v>0</v>
      </c>
      <c r="F17" s="42">
        <v>0</v>
      </c>
      <c r="G17" s="43"/>
      <c r="H17" s="44"/>
      <c r="I17" s="44"/>
      <c r="J17" s="45"/>
      <c r="K17" s="10"/>
      <c r="L17" s="10"/>
      <c r="M17" s="10"/>
    </row>
    <row r="18" spans="1:13" s="17" customFormat="1" ht="17.25" thickBot="1" x14ac:dyDescent="0.35">
      <c r="A18" s="10"/>
      <c r="B18" s="46" t="s">
        <v>20</v>
      </c>
      <c r="C18" s="47">
        <v>146704377581</v>
      </c>
      <c r="D18" s="47">
        <v>146704377581</v>
      </c>
      <c r="E18" s="47">
        <v>54815554416.849998</v>
      </c>
      <c r="F18" s="48">
        <v>0.3736463445788088</v>
      </c>
      <c r="G18" s="49">
        <v>56744582049.849998</v>
      </c>
      <c r="H18" s="50">
        <v>0.38679542482309071</v>
      </c>
      <c r="I18" s="51">
        <v>0.96600507813582359</v>
      </c>
      <c r="J18" s="52">
        <v>1929027633</v>
      </c>
      <c r="K18" s="53"/>
      <c r="L18" s="10"/>
      <c r="M18" s="10"/>
    </row>
    <row r="19" spans="1:13" s="17" customFormat="1" ht="17.25" thickBot="1" x14ac:dyDescent="0.35">
      <c r="A19" s="10"/>
      <c r="B19" s="54" t="s">
        <v>21</v>
      </c>
      <c r="C19" s="55">
        <v>283152290816</v>
      </c>
      <c r="D19" s="55">
        <v>283152290816</v>
      </c>
      <c r="E19" s="56">
        <v>66118629404.68</v>
      </c>
      <c r="F19" s="57">
        <v>0.2335090746189501</v>
      </c>
      <c r="G19" s="58">
        <v>69378536702.343811</v>
      </c>
      <c r="H19" s="59">
        <v>0.24502198623364788</v>
      </c>
      <c r="I19" s="60">
        <v>0.95301274064557084</v>
      </c>
      <c r="J19" s="61">
        <v>3259907297.6638107</v>
      </c>
      <c r="K19" s="36"/>
      <c r="L19" s="10"/>
      <c r="M19" s="10"/>
    </row>
    <row r="20" spans="1:13" s="1" customFormat="1" x14ac:dyDescent="0.25">
      <c r="G20" s="62"/>
      <c r="I20" s="63"/>
    </row>
    <row r="21" spans="1:13" ht="15" customHeight="1" x14ac:dyDescent="0.25">
      <c r="B21" s="8" t="s">
        <v>22</v>
      </c>
      <c r="C21" s="8"/>
      <c r="D21" s="8"/>
      <c r="E21" s="8"/>
      <c r="F21" s="8"/>
      <c r="G21" s="8"/>
      <c r="H21" s="8"/>
      <c r="I21" s="8"/>
      <c r="K21" s="64"/>
    </row>
    <row r="22" spans="1:13" ht="15.75" customHeight="1" thickBot="1" x14ac:dyDescent="0.3">
      <c r="B22" s="8"/>
      <c r="C22" s="8"/>
      <c r="D22" s="8"/>
      <c r="E22" s="8"/>
      <c r="F22" s="8"/>
      <c r="G22" s="8"/>
      <c r="H22" s="8"/>
      <c r="I22" s="8"/>
      <c r="K22" s="63"/>
      <c r="L22" s="64"/>
    </row>
    <row r="23" spans="1:13" ht="17.25" thickBot="1" x14ac:dyDescent="0.35">
      <c r="B23" s="10"/>
      <c r="C23" s="10"/>
      <c r="D23" s="10"/>
      <c r="E23" s="11" t="s">
        <v>5</v>
      </c>
      <c r="F23" s="12"/>
      <c r="G23" s="13" t="s">
        <v>6</v>
      </c>
      <c r="H23" s="14"/>
      <c r="I23" s="15" t="s">
        <v>7</v>
      </c>
      <c r="L23" s="64"/>
    </row>
    <row r="24" spans="1:13" ht="17.25" thickBot="1" x14ac:dyDescent="0.3">
      <c r="B24" s="18" t="s">
        <v>8</v>
      </c>
      <c r="C24" s="18" t="s">
        <v>9</v>
      </c>
      <c r="D24" s="18" t="s">
        <v>10</v>
      </c>
      <c r="E24" s="19" t="s">
        <v>11</v>
      </c>
      <c r="F24" s="19" t="s">
        <v>12</v>
      </c>
      <c r="G24" s="65" t="s">
        <v>11</v>
      </c>
      <c r="H24" s="21" t="s">
        <v>12</v>
      </c>
      <c r="I24" s="22"/>
      <c r="J24" s="23" t="s">
        <v>13</v>
      </c>
      <c r="L24" s="64"/>
    </row>
    <row r="25" spans="1:13" ht="16.5" x14ac:dyDescent="0.3">
      <c r="B25" s="24" t="s">
        <v>14</v>
      </c>
      <c r="C25" s="25">
        <v>136447913235</v>
      </c>
      <c r="D25" s="25">
        <v>136447913235</v>
      </c>
      <c r="E25" s="25">
        <v>3247590211.1199999</v>
      </c>
      <c r="F25" s="26">
        <v>2.3800951836667347E-2</v>
      </c>
      <c r="G25" s="27">
        <v>4980736303.0437889</v>
      </c>
      <c r="H25" s="28">
        <v>3.6502839691403867E-2</v>
      </c>
      <c r="I25" s="28">
        <v>0.65203014444578367</v>
      </c>
      <c r="J25" s="29">
        <v>1733146091.923789</v>
      </c>
      <c r="K25" s="9"/>
    </row>
    <row r="26" spans="1:13" ht="16.5" x14ac:dyDescent="0.3">
      <c r="B26" s="30" t="s">
        <v>15</v>
      </c>
      <c r="C26" s="31">
        <v>76879360000</v>
      </c>
      <c r="D26" s="31">
        <v>76879360000</v>
      </c>
      <c r="E26" s="31">
        <v>3111232377</v>
      </c>
      <c r="F26" s="32">
        <v>4.0469020254591093E-2</v>
      </c>
      <c r="G26" s="33"/>
      <c r="H26" s="34"/>
      <c r="I26" s="34"/>
      <c r="J26" s="35"/>
    </row>
    <row r="27" spans="1:13" ht="16.5" x14ac:dyDescent="0.3">
      <c r="B27" s="30" t="s">
        <v>16</v>
      </c>
      <c r="C27" s="31">
        <v>41784821000</v>
      </c>
      <c r="D27" s="31">
        <v>41784821000</v>
      </c>
      <c r="E27" s="31">
        <v>54852028</v>
      </c>
      <c r="F27" s="32">
        <v>1.3127261691512331E-3</v>
      </c>
      <c r="G27" s="33"/>
      <c r="H27" s="34"/>
      <c r="I27" s="34"/>
      <c r="J27" s="35"/>
    </row>
    <row r="28" spans="1:13" ht="16.5" x14ac:dyDescent="0.3">
      <c r="B28" s="66" t="s">
        <v>17</v>
      </c>
      <c r="C28" s="67">
        <v>15437841000</v>
      </c>
      <c r="D28" s="67">
        <v>15437841000</v>
      </c>
      <c r="E28" s="67">
        <v>81505806.120000005</v>
      </c>
      <c r="F28" s="68">
        <v>5.279611709953484E-3</v>
      </c>
      <c r="G28" s="33"/>
      <c r="H28" s="34"/>
      <c r="I28" s="34"/>
      <c r="J28" s="35"/>
      <c r="K28" s="9"/>
    </row>
    <row r="29" spans="1:13" ht="36.75" customHeight="1" x14ac:dyDescent="0.25">
      <c r="B29" s="69" t="s">
        <v>18</v>
      </c>
      <c r="C29" s="38">
        <v>691866000</v>
      </c>
      <c r="D29" s="70">
        <v>691866000</v>
      </c>
      <c r="E29" s="38">
        <v>0</v>
      </c>
      <c r="F29" s="39">
        <v>0</v>
      </c>
      <c r="G29" s="33"/>
      <c r="H29" s="34"/>
      <c r="I29" s="34"/>
      <c r="J29" s="35"/>
    </row>
    <row r="30" spans="1:13" ht="33.75" thickBot="1" x14ac:dyDescent="0.3">
      <c r="B30" s="71" t="s">
        <v>19</v>
      </c>
      <c r="C30" s="41">
        <v>1654025235</v>
      </c>
      <c r="D30" s="41">
        <v>1654025235</v>
      </c>
      <c r="E30" s="41">
        <v>0</v>
      </c>
      <c r="F30" s="72">
        <v>0</v>
      </c>
      <c r="G30" s="43"/>
      <c r="H30" s="44"/>
      <c r="I30" s="44"/>
      <c r="J30" s="45"/>
    </row>
    <row r="31" spans="1:13" ht="17.25" thickBot="1" x14ac:dyDescent="0.35">
      <c r="B31" s="46" t="s">
        <v>20</v>
      </c>
      <c r="C31" s="47">
        <v>146704377581</v>
      </c>
      <c r="D31" s="47">
        <v>146704377581</v>
      </c>
      <c r="E31" s="47">
        <v>25032446</v>
      </c>
      <c r="F31" s="48">
        <v>1.7063189533099527E-4</v>
      </c>
      <c r="G31" s="47">
        <v>2946656</v>
      </c>
      <c r="H31" s="50">
        <v>2.0085671938269604E-5</v>
      </c>
      <c r="I31" s="60" t="s">
        <v>63</v>
      </c>
      <c r="J31" s="52" t="s">
        <v>63</v>
      </c>
      <c r="K31" s="63"/>
    </row>
    <row r="32" spans="1:13" ht="17.25" thickBot="1" x14ac:dyDescent="0.35">
      <c r="B32" s="54" t="s">
        <v>21</v>
      </c>
      <c r="C32" s="55">
        <v>283152290816</v>
      </c>
      <c r="D32" s="55">
        <v>283152290816</v>
      </c>
      <c r="E32" s="56">
        <v>3272622657.1199999</v>
      </c>
      <c r="F32" s="57">
        <v>1.1557818047979836E-2</v>
      </c>
      <c r="G32" s="73">
        <v>4983682959.0437889</v>
      </c>
      <c r="H32" s="59">
        <v>1.7600715659695371E-2</v>
      </c>
      <c r="I32" s="60">
        <v>0.65666750554050346</v>
      </c>
      <c r="J32" s="61">
        <v>1711060301.923789</v>
      </c>
      <c r="K32" s="63"/>
    </row>
    <row r="33" spans="7:9" s="1" customFormat="1" ht="15" customHeight="1" x14ac:dyDescent="0.25">
      <c r="I33" s="74"/>
    </row>
    <row r="34" spans="7:9" s="1" customFormat="1" ht="15" customHeight="1" x14ac:dyDescent="0.25">
      <c r="G34" s="64"/>
      <c r="I34" s="9"/>
    </row>
    <row r="35" spans="7:9" s="1" customFormat="1" ht="15.75" customHeight="1" x14ac:dyDescent="0.25"/>
    <row r="36" spans="7:9" s="1" customFormat="1" x14ac:dyDescent="0.25"/>
    <row r="37" spans="7:9" s="1" customFormat="1" x14ac:dyDescent="0.25"/>
    <row r="38" spans="7:9" s="1" customFormat="1" x14ac:dyDescent="0.25"/>
    <row r="39" spans="7:9" s="1" customFormat="1" x14ac:dyDescent="0.25"/>
    <row r="40" spans="7:9" s="1" customFormat="1" x14ac:dyDescent="0.25"/>
    <row r="41" spans="7:9" s="1" customFormat="1" x14ac:dyDescent="0.25"/>
    <row r="42" spans="7:9" s="1" customFormat="1" x14ac:dyDescent="0.25"/>
    <row r="43" spans="7:9" s="1" customFormat="1" x14ac:dyDescent="0.25"/>
    <row r="44" spans="7:9" s="1" customFormat="1" x14ac:dyDescent="0.25"/>
    <row r="45" spans="7:9" s="1" customFormat="1" x14ac:dyDescent="0.25"/>
    <row r="46" spans="7:9" s="1" customFormat="1" x14ac:dyDescent="0.25"/>
    <row r="47" spans="7:9" s="1" customFormat="1" x14ac:dyDescent="0.25"/>
    <row r="48" spans="7:9"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sheetData>
  <mergeCells count="16">
    <mergeCell ref="J12:J17"/>
    <mergeCell ref="B21:I22"/>
    <mergeCell ref="E23:F23"/>
    <mergeCell ref="G23:H23"/>
    <mergeCell ref="I23:I24"/>
    <mergeCell ref="G25:G30"/>
    <mergeCell ref="H25:H30"/>
    <mergeCell ref="I25:I30"/>
    <mergeCell ref="J25:J30"/>
    <mergeCell ref="B8:I9"/>
    <mergeCell ref="E10:F10"/>
    <mergeCell ref="G10:H10"/>
    <mergeCell ref="I10:I11"/>
    <mergeCell ref="G12:G17"/>
    <mergeCell ref="H12:H17"/>
    <mergeCell ref="I12:I17"/>
  </mergeCells>
  <conditionalFormatting sqref="I12 I25 I18:I19 I31:I32">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8:J19">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31:J32">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5">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5F0D-A8C0-479E-B184-9288CEE5D899}">
  <sheetPr>
    <tabColor theme="7" tint="-0.249977111117893"/>
  </sheetPr>
  <dimension ref="A1:O43"/>
  <sheetViews>
    <sheetView tabSelected="1" zoomScale="80" zoomScaleNormal="80" workbookViewId="0">
      <pane xSplit="1" ySplit="7" topLeftCell="B8" activePane="bottomRight" state="frozen"/>
      <selection pane="topRight" activeCell="B1" sqref="B1"/>
      <selection pane="bottomLeft" activeCell="A2" sqref="A2"/>
      <selection pane="bottomRight" activeCell="H37" sqref="H37"/>
    </sheetView>
  </sheetViews>
  <sheetFormatPr baseColWidth="10" defaultRowHeight="15" x14ac:dyDescent="0.25"/>
  <cols>
    <col min="1" max="1" width="45.140625" style="77" customWidth="1"/>
    <col min="2" max="2" width="19.28515625" style="103" customWidth="1"/>
    <col min="3" max="3" width="20" style="77" bestFit="1" customWidth="1"/>
    <col min="4" max="4" width="19.42578125" style="77" bestFit="1" customWidth="1"/>
    <col min="5" max="5" width="16.5703125" style="77" bestFit="1" customWidth="1"/>
    <col min="6" max="6" width="20" style="105" bestFit="1" customWidth="1"/>
    <col min="7" max="7" width="14.85546875" style="77" bestFit="1" customWidth="1"/>
    <col min="8" max="8" width="19.42578125" style="105" bestFit="1" customWidth="1"/>
    <col min="9" max="9" width="20" style="105" bestFit="1" customWidth="1"/>
    <col min="10" max="10" width="19" style="105" bestFit="1" customWidth="1"/>
    <col min="11" max="11" width="11.7109375" style="106" bestFit="1" customWidth="1"/>
    <col min="12" max="12" width="19.42578125" style="105" bestFit="1" customWidth="1"/>
    <col min="13" max="13" width="18.7109375" style="106" bestFit="1" customWidth="1"/>
    <col min="14" max="14" width="23.5703125" style="105" bestFit="1" customWidth="1"/>
    <col min="15" max="15" width="15.140625" style="106" bestFit="1" customWidth="1"/>
    <col min="16" max="16384" width="11.42578125" style="77"/>
  </cols>
  <sheetData>
    <row r="1" spans="1:15" ht="29.25" customHeight="1" x14ac:dyDescent="0.25">
      <c r="A1" s="2"/>
      <c r="B1" s="3" t="s">
        <v>0</v>
      </c>
      <c r="C1" s="2"/>
      <c r="D1" s="2"/>
      <c r="E1" s="2"/>
      <c r="F1" s="75"/>
      <c r="G1" s="2"/>
      <c r="H1" s="75"/>
      <c r="I1" s="75"/>
      <c r="J1" s="75"/>
      <c r="K1" s="76"/>
      <c r="L1" s="75"/>
      <c r="M1" s="76"/>
      <c r="N1" s="75"/>
      <c r="O1" s="76"/>
    </row>
    <row r="2" spans="1:15" x14ac:dyDescent="0.25">
      <c r="A2" s="2"/>
      <c r="B2" s="2"/>
      <c r="C2" s="2"/>
      <c r="D2" s="2"/>
      <c r="E2" s="2"/>
      <c r="F2" s="75"/>
      <c r="G2" s="2"/>
      <c r="H2" s="75"/>
      <c r="I2" s="75"/>
      <c r="J2" s="75"/>
      <c r="K2" s="76"/>
      <c r="L2" s="75"/>
      <c r="M2" s="76"/>
      <c r="N2" s="75"/>
      <c r="O2" s="76"/>
    </row>
    <row r="3" spans="1:15" x14ac:dyDescent="0.25">
      <c r="A3" s="2"/>
      <c r="B3" s="4" t="s">
        <v>23</v>
      </c>
      <c r="C3" s="2"/>
      <c r="D3" s="2"/>
      <c r="E3" s="2"/>
      <c r="F3" s="75"/>
      <c r="G3" s="2"/>
      <c r="H3" s="75"/>
      <c r="I3" s="75"/>
      <c r="J3" s="75"/>
      <c r="K3" s="76"/>
      <c r="L3" s="75"/>
      <c r="M3" s="76"/>
      <c r="N3" s="75"/>
      <c r="O3" s="76"/>
    </row>
    <row r="4" spans="1:15" x14ac:dyDescent="0.25">
      <c r="A4" s="2"/>
      <c r="B4" s="5" t="str">
        <f>+[1]METAS!D4</f>
        <v>ENERO - 2023</v>
      </c>
      <c r="C4" s="2"/>
      <c r="D4" s="2"/>
      <c r="E4" s="2"/>
      <c r="F4" s="75"/>
      <c r="G4" s="2"/>
      <c r="H4" s="75"/>
      <c r="I4" s="75"/>
      <c r="J4" s="75"/>
      <c r="K4" s="76"/>
      <c r="L4" s="75"/>
      <c r="M4" s="76"/>
      <c r="N4" s="75"/>
      <c r="O4" s="76"/>
    </row>
    <row r="5" spans="1:15" x14ac:dyDescent="0.25">
      <c r="A5" s="2"/>
      <c r="B5" s="4" t="s">
        <v>3</v>
      </c>
      <c r="C5" s="2"/>
      <c r="D5" s="2"/>
      <c r="E5" s="2"/>
      <c r="F5" s="75"/>
      <c r="G5" s="2"/>
      <c r="H5" s="75"/>
      <c r="I5" s="75"/>
      <c r="J5" s="75"/>
      <c r="K5" s="76"/>
      <c r="L5" s="75"/>
      <c r="M5" s="76"/>
      <c r="N5" s="75"/>
      <c r="O5" s="76"/>
    </row>
    <row r="6" spans="1:15" x14ac:dyDescent="0.25">
      <c r="A6" s="2"/>
      <c r="B6" s="7"/>
      <c r="C6" s="2"/>
      <c r="D6" s="2"/>
      <c r="E6" s="2"/>
      <c r="F6" s="75"/>
      <c r="G6" s="2"/>
      <c r="H6" s="75"/>
      <c r="I6" s="75"/>
      <c r="J6" s="75"/>
      <c r="K6" s="76"/>
      <c r="L6" s="75"/>
      <c r="M6" s="76"/>
      <c r="N6" s="75"/>
      <c r="O6" s="76"/>
    </row>
    <row r="7" spans="1:15" ht="45" x14ac:dyDescent="0.25">
      <c r="A7" s="78" t="s">
        <v>8</v>
      </c>
      <c r="B7" s="79" t="s">
        <v>24</v>
      </c>
      <c r="C7" s="79" t="s">
        <v>25</v>
      </c>
      <c r="D7" s="79" t="s">
        <v>26</v>
      </c>
      <c r="E7" s="80" t="s">
        <v>27</v>
      </c>
      <c r="F7" s="79" t="s">
        <v>28</v>
      </c>
      <c r="G7" s="81" t="s">
        <v>29</v>
      </c>
      <c r="H7" s="79" t="s">
        <v>30</v>
      </c>
      <c r="I7" s="79" t="s">
        <v>31</v>
      </c>
      <c r="J7" s="82" t="s">
        <v>32</v>
      </c>
      <c r="K7" s="83" t="s">
        <v>33</v>
      </c>
      <c r="L7" s="82" t="s">
        <v>34</v>
      </c>
      <c r="M7" s="83" t="s">
        <v>35</v>
      </c>
      <c r="N7" s="82" t="s">
        <v>36</v>
      </c>
      <c r="O7" s="83" t="s">
        <v>37</v>
      </c>
    </row>
    <row r="8" spans="1:15" s="87" customFormat="1" ht="15.75" x14ac:dyDescent="0.25">
      <c r="A8" s="84" t="s">
        <v>14</v>
      </c>
      <c r="B8" s="85">
        <v>136447913235</v>
      </c>
      <c r="C8" s="85">
        <v>136447913235</v>
      </c>
      <c r="D8" s="85">
        <v>11303074987.83</v>
      </c>
      <c r="E8" s="86">
        <v>8.2838020163511522E-2</v>
      </c>
      <c r="F8" s="85">
        <v>3247590211.1199999</v>
      </c>
      <c r="G8" s="86">
        <v>2.3800951836667347E-2</v>
      </c>
      <c r="H8" s="85">
        <v>93489263596.929993</v>
      </c>
      <c r="I8" s="85">
        <v>3247590211.1199999</v>
      </c>
      <c r="J8" s="85">
        <v>42958649638.07</v>
      </c>
      <c r="K8" s="86">
        <v>0.31483551942698934</v>
      </c>
      <c r="L8" s="85">
        <v>125144838247.17001</v>
      </c>
      <c r="M8" s="86">
        <v>0.91716197983648862</v>
      </c>
      <c r="N8" s="85">
        <v>133200323023.88</v>
      </c>
      <c r="O8" s="86">
        <v>0.97619904816333269</v>
      </c>
    </row>
    <row r="9" spans="1:15" s="87" customFormat="1" ht="15.75" x14ac:dyDescent="0.25">
      <c r="A9" s="88" t="s">
        <v>15</v>
      </c>
      <c r="B9" s="89">
        <v>76879360000</v>
      </c>
      <c r="C9" s="89">
        <v>76879360000</v>
      </c>
      <c r="D9" s="89">
        <v>3203890755</v>
      </c>
      <c r="E9" s="90">
        <v>4.1674264132791947E-2</v>
      </c>
      <c r="F9" s="89">
        <v>3111232377</v>
      </c>
      <c r="G9" s="90">
        <v>4.0469020254591093E-2</v>
      </c>
      <c r="H9" s="89">
        <v>70916815000</v>
      </c>
      <c r="I9" s="89">
        <v>3111232377</v>
      </c>
      <c r="J9" s="89">
        <v>5962545000</v>
      </c>
      <c r="K9" s="90">
        <v>7.7557162286470652E-2</v>
      </c>
      <c r="L9" s="89">
        <v>73675469245</v>
      </c>
      <c r="M9" s="90">
        <v>0.95832573586720804</v>
      </c>
      <c r="N9" s="89">
        <v>73768127623</v>
      </c>
      <c r="O9" s="90">
        <v>0.95953097974540891</v>
      </c>
    </row>
    <row r="10" spans="1:15" x14ac:dyDescent="0.25">
      <c r="A10" s="91" t="s">
        <v>39</v>
      </c>
      <c r="B10" s="92">
        <v>40887242000</v>
      </c>
      <c r="C10" s="93">
        <v>40887242000</v>
      </c>
      <c r="D10" s="93">
        <v>2614541012</v>
      </c>
      <c r="E10" s="94">
        <v>6.3945154627939926E-2</v>
      </c>
      <c r="F10" s="92">
        <v>2579803898</v>
      </c>
      <c r="G10" s="94">
        <v>6.3095571425433886E-2</v>
      </c>
      <c r="H10" s="92">
        <v>40887242000</v>
      </c>
      <c r="I10" s="92">
        <v>2579803898</v>
      </c>
      <c r="J10" s="92">
        <v>0</v>
      </c>
      <c r="K10" s="94">
        <v>0</v>
      </c>
      <c r="L10" s="92">
        <v>38272700988</v>
      </c>
      <c r="M10" s="94">
        <v>0.93605484537206007</v>
      </c>
      <c r="N10" s="92">
        <v>38307438102</v>
      </c>
      <c r="O10" s="94">
        <v>0.93690442857456613</v>
      </c>
    </row>
    <row r="11" spans="1:15" ht="28.5" x14ac:dyDescent="0.25">
      <c r="A11" s="91" t="s">
        <v>40</v>
      </c>
      <c r="B11" s="92">
        <v>15918962000</v>
      </c>
      <c r="C11" s="93">
        <v>15918962000</v>
      </c>
      <c r="D11" s="93">
        <v>192026600</v>
      </c>
      <c r="E11" s="94">
        <v>1.2062758865810472E-2</v>
      </c>
      <c r="F11" s="92">
        <v>191959500</v>
      </c>
      <c r="G11" s="94">
        <v>1.2058543766861182E-2</v>
      </c>
      <c r="H11" s="92">
        <v>15918962000</v>
      </c>
      <c r="I11" s="92">
        <v>191959500</v>
      </c>
      <c r="J11" s="92">
        <v>0</v>
      </c>
      <c r="K11" s="94">
        <v>0</v>
      </c>
      <c r="L11" s="92">
        <v>15726935400</v>
      </c>
      <c r="M11" s="94">
        <v>0.98793724113418957</v>
      </c>
      <c r="N11" s="92">
        <v>15727002500</v>
      </c>
      <c r="O11" s="94">
        <v>0.98794145623313878</v>
      </c>
    </row>
    <row r="12" spans="1:15" ht="28.5" x14ac:dyDescent="0.25">
      <c r="A12" s="91" t="s">
        <v>41</v>
      </c>
      <c r="B12" s="92">
        <v>14110611000</v>
      </c>
      <c r="C12" s="93">
        <v>14110611000</v>
      </c>
      <c r="D12" s="93">
        <v>397323143</v>
      </c>
      <c r="E12" s="94">
        <v>2.815775610283637E-2</v>
      </c>
      <c r="F12" s="92">
        <v>339468979</v>
      </c>
      <c r="G12" s="94">
        <v>2.4057709407480653E-2</v>
      </c>
      <c r="H12" s="92">
        <v>14110611000</v>
      </c>
      <c r="I12" s="92">
        <v>339468979</v>
      </c>
      <c r="J12" s="92">
        <v>0</v>
      </c>
      <c r="K12" s="94">
        <v>0</v>
      </c>
      <c r="L12" s="92">
        <v>13713287857</v>
      </c>
      <c r="M12" s="94">
        <v>0.97184224389716367</v>
      </c>
      <c r="N12" s="92">
        <v>13771142021</v>
      </c>
      <c r="O12" s="94">
        <v>0.97594229059251936</v>
      </c>
    </row>
    <row r="13" spans="1:15" ht="42.75" x14ac:dyDescent="0.25">
      <c r="A13" s="91" t="s">
        <v>42</v>
      </c>
      <c r="B13" s="92">
        <v>5962545000</v>
      </c>
      <c r="C13" s="93">
        <v>5962545000</v>
      </c>
      <c r="D13" s="93">
        <v>0</v>
      </c>
      <c r="E13" s="94">
        <v>0</v>
      </c>
      <c r="F13" s="92">
        <v>0</v>
      </c>
      <c r="G13" s="94">
        <v>0</v>
      </c>
      <c r="H13" s="92">
        <v>0</v>
      </c>
      <c r="I13" s="92">
        <v>0</v>
      </c>
      <c r="J13" s="92">
        <v>5962545000</v>
      </c>
      <c r="K13" s="94">
        <v>0</v>
      </c>
      <c r="L13" s="92">
        <v>5962545000</v>
      </c>
      <c r="M13" s="94">
        <v>0</v>
      </c>
      <c r="N13" s="92">
        <v>5962545000</v>
      </c>
      <c r="O13" s="94">
        <v>0</v>
      </c>
    </row>
    <row r="14" spans="1:15" s="87" customFormat="1" ht="15" customHeight="1" x14ac:dyDescent="0.25">
      <c r="A14" s="88" t="s">
        <v>16</v>
      </c>
      <c r="B14" s="89">
        <v>41784821000</v>
      </c>
      <c r="C14" s="89">
        <v>41784821000</v>
      </c>
      <c r="D14" s="89">
        <v>7873599722.71</v>
      </c>
      <c r="E14" s="90">
        <v>0.18843205581064951</v>
      </c>
      <c r="F14" s="89">
        <v>54852028</v>
      </c>
      <c r="G14" s="90">
        <v>1.3127261691512331E-3</v>
      </c>
      <c r="H14" s="89">
        <v>18799659596.93</v>
      </c>
      <c r="I14" s="89">
        <v>54852028</v>
      </c>
      <c r="J14" s="89">
        <v>22985161403.07</v>
      </c>
      <c r="K14" s="90">
        <v>0.550083998279423</v>
      </c>
      <c r="L14" s="89">
        <v>33911221277.290001</v>
      </c>
      <c r="M14" s="90">
        <v>0.81156794418935052</v>
      </c>
      <c r="N14" s="89">
        <v>41729968972</v>
      </c>
      <c r="O14" s="90">
        <v>0.99868727383084877</v>
      </c>
    </row>
    <row r="15" spans="1:15" x14ac:dyDescent="0.25">
      <c r="A15" s="91" t="s">
        <v>43</v>
      </c>
      <c r="B15" s="92">
        <v>41784821000</v>
      </c>
      <c r="C15" s="93">
        <v>41784821000</v>
      </c>
      <c r="D15" s="93">
        <v>7873599722.71</v>
      </c>
      <c r="E15" s="94">
        <v>0.18843205581064951</v>
      </c>
      <c r="F15" s="92">
        <v>54852028</v>
      </c>
      <c r="G15" s="94">
        <v>1.3127261691512331E-3</v>
      </c>
      <c r="H15" s="92">
        <v>18799659596.93</v>
      </c>
      <c r="I15" s="92">
        <v>54852028</v>
      </c>
      <c r="J15" s="92">
        <v>22985161403.07</v>
      </c>
      <c r="K15" s="94">
        <v>0.550083998279423</v>
      </c>
      <c r="L15" s="92">
        <v>33911221277.290001</v>
      </c>
      <c r="M15" s="94">
        <v>0.81156794418935052</v>
      </c>
      <c r="N15" s="92">
        <v>41729968972</v>
      </c>
      <c r="O15" s="94">
        <v>0.99868727383084877</v>
      </c>
    </row>
    <row r="16" spans="1:15" s="87" customFormat="1" ht="15.75" x14ac:dyDescent="0.25">
      <c r="A16" s="88" t="s">
        <v>17</v>
      </c>
      <c r="B16" s="89">
        <v>15437841000</v>
      </c>
      <c r="C16" s="89">
        <v>15437841000</v>
      </c>
      <c r="D16" s="89">
        <v>225584510.12</v>
      </c>
      <c r="E16" s="90">
        <v>1.4612439013978703E-2</v>
      </c>
      <c r="F16" s="89">
        <v>81505806.120000005</v>
      </c>
      <c r="G16" s="90">
        <v>5.279611709953484E-3</v>
      </c>
      <c r="H16" s="89">
        <v>3772789000</v>
      </c>
      <c r="I16" s="89">
        <v>81505806.120000005</v>
      </c>
      <c r="J16" s="89">
        <v>11665052000</v>
      </c>
      <c r="K16" s="90">
        <v>0.7556142079711794</v>
      </c>
      <c r="L16" s="89">
        <v>15212256489.880001</v>
      </c>
      <c r="M16" s="90">
        <v>0.98538756098602132</v>
      </c>
      <c r="N16" s="89">
        <v>15356335193.880001</v>
      </c>
      <c r="O16" s="90">
        <v>0.99472038829004661</v>
      </c>
    </row>
    <row r="17" spans="1:15" x14ac:dyDescent="0.25">
      <c r="A17" s="91" t="s">
        <v>44</v>
      </c>
      <c r="B17" s="92">
        <v>493000000</v>
      </c>
      <c r="C17" s="93">
        <v>493000000</v>
      </c>
      <c r="D17" s="93">
        <v>30146749.120000001</v>
      </c>
      <c r="E17" s="94">
        <v>6.1149592535496962E-2</v>
      </c>
      <c r="F17" s="92">
        <v>30146749.120000001</v>
      </c>
      <c r="G17" s="94">
        <v>6.1149592535496962E-2</v>
      </c>
      <c r="H17" s="92">
        <v>493000000</v>
      </c>
      <c r="I17" s="92">
        <v>30146749.120000001</v>
      </c>
      <c r="J17" s="92">
        <v>0</v>
      </c>
      <c r="K17" s="94">
        <v>0</v>
      </c>
      <c r="L17" s="92">
        <v>462853250.88</v>
      </c>
      <c r="M17" s="94">
        <v>0.93885040746450299</v>
      </c>
      <c r="N17" s="92">
        <v>462853250.88</v>
      </c>
      <c r="O17" s="94">
        <v>0.93885040746450299</v>
      </c>
    </row>
    <row r="18" spans="1:15" ht="42.75" x14ac:dyDescent="0.25">
      <c r="A18" s="91" t="s">
        <v>45</v>
      </c>
      <c r="B18" s="92">
        <v>78000000</v>
      </c>
      <c r="C18" s="93">
        <v>78000000</v>
      </c>
      <c r="D18" s="93">
        <v>14995102</v>
      </c>
      <c r="E18" s="94">
        <v>0.19224489743589743</v>
      </c>
      <c r="F18" s="92">
        <v>14995102</v>
      </c>
      <c r="G18" s="94">
        <v>0.19224489743589743</v>
      </c>
      <c r="H18" s="92">
        <v>78000000</v>
      </c>
      <c r="I18" s="92">
        <v>14995102</v>
      </c>
      <c r="J18" s="92">
        <v>0</v>
      </c>
      <c r="K18" s="94">
        <v>0</v>
      </c>
      <c r="L18" s="92">
        <v>63004898</v>
      </c>
      <c r="M18" s="94">
        <v>0.80775510256410255</v>
      </c>
      <c r="N18" s="92">
        <v>63004898</v>
      </c>
      <c r="O18" s="94">
        <v>0.80775510256410255</v>
      </c>
    </row>
    <row r="19" spans="1:15" ht="28.5" x14ac:dyDescent="0.25">
      <c r="A19" s="91" t="s">
        <v>46</v>
      </c>
      <c r="B19" s="92">
        <v>774789000</v>
      </c>
      <c r="C19" s="93">
        <v>774789000</v>
      </c>
      <c r="D19" s="93">
        <v>104127910</v>
      </c>
      <c r="E19" s="94">
        <v>0.13439518372098727</v>
      </c>
      <c r="F19" s="92">
        <v>36363955</v>
      </c>
      <c r="G19" s="94">
        <v>4.6934010420901694E-2</v>
      </c>
      <c r="H19" s="92">
        <v>774789000</v>
      </c>
      <c r="I19" s="92">
        <v>36363955</v>
      </c>
      <c r="J19" s="92">
        <v>0</v>
      </c>
      <c r="K19" s="94">
        <v>0</v>
      </c>
      <c r="L19" s="92">
        <v>670661090</v>
      </c>
      <c r="M19" s="94">
        <v>0.86560481627901276</v>
      </c>
      <c r="N19" s="92">
        <v>738425045</v>
      </c>
      <c r="O19" s="94">
        <v>0.95306598957909827</v>
      </c>
    </row>
    <row r="20" spans="1:15" x14ac:dyDescent="0.25">
      <c r="A20" s="91" t="s">
        <v>47</v>
      </c>
      <c r="B20" s="92">
        <v>258087000</v>
      </c>
      <c r="C20" s="93">
        <v>258087000</v>
      </c>
      <c r="D20" s="93">
        <v>0</v>
      </c>
      <c r="E20" s="94">
        <v>0</v>
      </c>
      <c r="F20" s="92">
        <v>0</v>
      </c>
      <c r="G20" s="94">
        <v>0</v>
      </c>
      <c r="H20" s="92">
        <v>0</v>
      </c>
      <c r="I20" s="92">
        <v>0</v>
      </c>
      <c r="J20" s="92">
        <v>258087000</v>
      </c>
      <c r="K20" s="94">
        <v>1</v>
      </c>
      <c r="L20" s="92">
        <v>258087000</v>
      </c>
      <c r="M20" s="94">
        <v>1</v>
      </c>
      <c r="N20" s="92">
        <v>258087000</v>
      </c>
      <c r="O20" s="94">
        <v>1</v>
      </c>
    </row>
    <row r="21" spans="1:15" ht="42.75" x14ac:dyDescent="0.25">
      <c r="A21" s="91" t="s">
        <v>48</v>
      </c>
      <c r="B21" s="92">
        <v>11406965000</v>
      </c>
      <c r="C21" s="93">
        <v>11406965000</v>
      </c>
      <c r="D21" s="93">
        <v>0</v>
      </c>
      <c r="E21" s="94">
        <v>0</v>
      </c>
      <c r="F21" s="92">
        <v>0</v>
      </c>
      <c r="G21" s="94">
        <v>0</v>
      </c>
      <c r="H21" s="92">
        <v>0</v>
      </c>
      <c r="I21" s="92">
        <v>0</v>
      </c>
      <c r="J21" s="92">
        <v>11406965000</v>
      </c>
      <c r="K21" s="94">
        <v>1</v>
      </c>
      <c r="L21" s="92">
        <v>11406965000</v>
      </c>
      <c r="M21" s="94">
        <v>1</v>
      </c>
      <c r="N21" s="92">
        <v>11406965000</v>
      </c>
      <c r="O21" s="94">
        <v>1</v>
      </c>
    </row>
    <row r="22" spans="1:15" x14ac:dyDescent="0.25">
      <c r="A22" s="91" t="s">
        <v>49</v>
      </c>
      <c r="B22" s="92">
        <v>2427000000</v>
      </c>
      <c r="C22" s="93">
        <v>2427000000</v>
      </c>
      <c r="D22" s="93">
        <v>76314749</v>
      </c>
      <c r="E22" s="94">
        <v>3.1444066337041617E-2</v>
      </c>
      <c r="F22" s="92">
        <v>0</v>
      </c>
      <c r="G22" s="94">
        <v>0</v>
      </c>
      <c r="H22" s="92">
        <v>2427000000</v>
      </c>
      <c r="I22" s="92">
        <v>0</v>
      </c>
      <c r="J22" s="92">
        <v>0</v>
      </c>
      <c r="K22" s="94">
        <v>0</v>
      </c>
      <c r="L22" s="92">
        <v>2350685251</v>
      </c>
      <c r="M22" s="94">
        <v>0.96855593366295833</v>
      </c>
      <c r="N22" s="92">
        <v>2427000000</v>
      </c>
      <c r="O22" s="94">
        <v>1</v>
      </c>
    </row>
    <row r="23" spans="1:15" ht="30" x14ac:dyDescent="0.25">
      <c r="A23" s="88" t="s">
        <v>18</v>
      </c>
      <c r="B23" s="89">
        <v>691866000</v>
      </c>
      <c r="C23" s="89">
        <v>691866000</v>
      </c>
      <c r="D23" s="89">
        <v>0</v>
      </c>
      <c r="E23" s="90">
        <v>0</v>
      </c>
      <c r="F23" s="89">
        <v>0</v>
      </c>
      <c r="G23" s="90">
        <v>0</v>
      </c>
      <c r="H23" s="89">
        <v>0</v>
      </c>
      <c r="I23" s="89">
        <v>0</v>
      </c>
      <c r="J23" s="89">
        <v>691866000</v>
      </c>
      <c r="K23" s="90">
        <v>1</v>
      </c>
      <c r="L23" s="89">
        <v>691866000</v>
      </c>
      <c r="M23" s="90">
        <v>1</v>
      </c>
      <c r="N23" s="89">
        <v>691866000</v>
      </c>
      <c r="O23" s="90">
        <v>1</v>
      </c>
    </row>
    <row r="24" spans="1:15" x14ac:dyDescent="0.25">
      <c r="A24" s="91" t="s">
        <v>50</v>
      </c>
      <c r="B24" s="92">
        <v>3393000</v>
      </c>
      <c r="C24" s="93">
        <v>3393000</v>
      </c>
      <c r="D24" s="93">
        <v>0</v>
      </c>
      <c r="E24" s="94">
        <v>0</v>
      </c>
      <c r="F24" s="92">
        <v>0</v>
      </c>
      <c r="G24" s="94">
        <v>0</v>
      </c>
      <c r="H24" s="92">
        <v>0</v>
      </c>
      <c r="I24" s="92">
        <v>0</v>
      </c>
      <c r="J24" s="92">
        <v>3393000</v>
      </c>
      <c r="K24" s="94">
        <v>1</v>
      </c>
      <c r="L24" s="92">
        <v>3393000</v>
      </c>
      <c r="M24" s="94">
        <v>1</v>
      </c>
      <c r="N24" s="92">
        <v>3393000</v>
      </c>
      <c r="O24" s="94">
        <v>1</v>
      </c>
    </row>
    <row r="25" spans="1:15" s="87" customFormat="1" ht="15.75" x14ac:dyDescent="0.25">
      <c r="A25" s="91" t="s">
        <v>51</v>
      </c>
      <c r="B25" s="92">
        <v>688473000</v>
      </c>
      <c r="C25" s="93">
        <v>688473000</v>
      </c>
      <c r="D25" s="93">
        <v>0</v>
      </c>
      <c r="E25" s="94">
        <v>0</v>
      </c>
      <c r="F25" s="92">
        <v>0</v>
      </c>
      <c r="G25" s="94">
        <v>0</v>
      </c>
      <c r="H25" s="92">
        <v>0</v>
      </c>
      <c r="I25" s="92">
        <v>0</v>
      </c>
      <c r="J25" s="92">
        <v>688473000</v>
      </c>
      <c r="K25" s="94">
        <v>1</v>
      </c>
      <c r="L25" s="92">
        <v>688473000</v>
      </c>
      <c r="M25" s="94">
        <v>1</v>
      </c>
      <c r="N25" s="92">
        <v>688473000</v>
      </c>
      <c r="O25" s="94">
        <v>1</v>
      </c>
    </row>
    <row r="26" spans="1:15" s="87" customFormat="1" ht="15.75" x14ac:dyDescent="0.25">
      <c r="A26" s="88" t="s">
        <v>19</v>
      </c>
      <c r="B26" s="89">
        <v>1654025235</v>
      </c>
      <c r="C26" s="89">
        <v>1654025235</v>
      </c>
      <c r="D26" s="89">
        <v>0</v>
      </c>
      <c r="E26" s="90">
        <v>0</v>
      </c>
      <c r="F26" s="89">
        <v>0</v>
      </c>
      <c r="G26" s="90">
        <v>0</v>
      </c>
      <c r="H26" s="89">
        <v>0</v>
      </c>
      <c r="I26" s="89">
        <v>0</v>
      </c>
      <c r="J26" s="89">
        <v>1654025235</v>
      </c>
      <c r="K26" s="90">
        <v>1</v>
      </c>
      <c r="L26" s="89">
        <v>1654025235</v>
      </c>
      <c r="M26" s="90">
        <v>1</v>
      </c>
      <c r="N26" s="89">
        <v>1654025235</v>
      </c>
      <c r="O26" s="90">
        <v>1</v>
      </c>
    </row>
    <row r="27" spans="1:15" x14ac:dyDescent="0.25">
      <c r="A27" s="91" t="s">
        <v>52</v>
      </c>
      <c r="B27" s="92">
        <v>1654025235</v>
      </c>
      <c r="C27" s="93">
        <v>1654025235</v>
      </c>
      <c r="D27" s="93">
        <v>0</v>
      </c>
      <c r="E27" s="94">
        <v>0</v>
      </c>
      <c r="F27" s="92">
        <v>0</v>
      </c>
      <c r="G27" s="94">
        <v>0</v>
      </c>
      <c r="H27" s="92">
        <v>0</v>
      </c>
      <c r="I27" s="92">
        <v>0</v>
      </c>
      <c r="J27" s="92">
        <v>1654025235</v>
      </c>
      <c r="K27" s="94">
        <v>1</v>
      </c>
      <c r="L27" s="92">
        <v>1654025235</v>
      </c>
      <c r="M27" s="94">
        <v>1</v>
      </c>
      <c r="N27" s="92">
        <v>1654025235</v>
      </c>
      <c r="O27" s="94">
        <v>1</v>
      </c>
    </row>
    <row r="28" spans="1:15" x14ac:dyDescent="0.25">
      <c r="A28" s="84" t="s">
        <v>38</v>
      </c>
      <c r="B28" s="85">
        <v>146704377581</v>
      </c>
      <c r="C28" s="85">
        <v>146704377581</v>
      </c>
      <c r="D28" s="85">
        <v>54815554416.849998</v>
      </c>
      <c r="E28" s="95">
        <v>0.3736463445788088</v>
      </c>
      <c r="F28" s="85">
        <v>25032446</v>
      </c>
      <c r="G28" s="95">
        <v>1.7063189533099527E-4</v>
      </c>
      <c r="H28" s="85">
        <v>88931500454</v>
      </c>
      <c r="I28" s="85">
        <v>2021987</v>
      </c>
      <c r="J28" s="85">
        <v>57772877127</v>
      </c>
      <c r="K28" s="95">
        <v>0.39380472539138661</v>
      </c>
      <c r="L28" s="85">
        <v>91888823164.149994</v>
      </c>
      <c r="M28" s="95">
        <v>0.62635365542119115</v>
      </c>
      <c r="N28" s="85">
        <v>146679345135</v>
      </c>
      <c r="O28" s="95">
        <v>0.99982936810466905</v>
      </c>
    </row>
    <row r="29" spans="1:15" ht="57" x14ac:dyDescent="0.25">
      <c r="A29" s="91" t="s">
        <v>53</v>
      </c>
      <c r="B29" s="92">
        <v>32303926490</v>
      </c>
      <c r="C29" s="93">
        <v>32303926490</v>
      </c>
      <c r="D29" s="93">
        <v>11193088646</v>
      </c>
      <c r="E29" s="94">
        <v>0.34649313139890076</v>
      </c>
      <c r="F29" s="92">
        <v>22386506</v>
      </c>
      <c r="G29" s="94">
        <v>6.9299643827910407E-4</v>
      </c>
      <c r="H29" s="92">
        <v>22960968007</v>
      </c>
      <c r="I29" s="92">
        <v>0</v>
      </c>
      <c r="J29" s="92">
        <v>9342958483</v>
      </c>
      <c r="K29" s="94">
        <v>0.28922052202824955</v>
      </c>
      <c r="L29" s="92">
        <v>21110837844</v>
      </c>
      <c r="M29" s="94">
        <v>0.6535068686010993</v>
      </c>
      <c r="N29" s="92">
        <v>32281539984</v>
      </c>
      <c r="O29" s="94">
        <v>0.99930700356172086</v>
      </c>
    </row>
    <row r="30" spans="1:15" ht="57" x14ac:dyDescent="0.25">
      <c r="A30" s="91" t="s">
        <v>54</v>
      </c>
      <c r="B30" s="92">
        <v>2408994711</v>
      </c>
      <c r="C30" s="93">
        <v>2408994711</v>
      </c>
      <c r="D30" s="93">
        <v>746478409</v>
      </c>
      <c r="E30" s="94">
        <v>0.30987133578642384</v>
      </c>
      <c r="F30" s="92">
        <v>0</v>
      </c>
      <c r="G30" s="94">
        <v>0</v>
      </c>
      <c r="H30" s="92">
        <v>822048745</v>
      </c>
      <c r="I30" s="92">
        <v>0</v>
      </c>
      <c r="J30" s="92">
        <v>1586945966</v>
      </c>
      <c r="K30" s="94">
        <v>0.65875859284939708</v>
      </c>
      <c r="L30" s="92">
        <v>1662516302</v>
      </c>
      <c r="M30" s="94">
        <v>0.69012866421357622</v>
      </c>
      <c r="N30" s="92">
        <v>2408994711</v>
      </c>
      <c r="O30" s="94">
        <v>1</v>
      </c>
    </row>
    <row r="31" spans="1:15" ht="42.75" x14ac:dyDescent="0.25">
      <c r="A31" s="91" t="s">
        <v>55</v>
      </c>
      <c r="B31" s="92">
        <v>6486897078</v>
      </c>
      <c r="C31" s="93">
        <v>6486897078</v>
      </c>
      <c r="D31" s="93">
        <v>1768116545</v>
      </c>
      <c r="E31" s="94">
        <v>0.27256738063510866</v>
      </c>
      <c r="F31" s="92">
        <v>0</v>
      </c>
      <c r="G31" s="94">
        <v>0</v>
      </c>
      <c r="H31" s="92">
        <v>2199236788</v>
      </c>
      <c r="I31" s="92">
        <v>0</v>
      </c>
      <c r="J31" s="92">
        <v>4287660290</v>
      </c>
      <c r="K31" s="94">
        <v>0.66097245546586425</v>
      </c>
      <c r="L31" s="92">
        <v>4718780533</v>
      </c>
      <c r="M31" s="94">
        <v>0.72743261936489134</v>
      </c>
      <c r="N31" s="92">
        <v>6486897078</v>
      </c>
      <c r="O31" s="94">
        <v>1</v>
      </c>
    </row>
    <row r="32" spans="1:15" ht="57" x14ac:dyDescent="0.25">
      <c r="A32" s="91" t="s">
        <v>56</v>
      </c>
      <c r="B32" s="92">
        <v>9319233177</v>
      </c>
      <c r="C32" s="93">
        <v>9319233177</v>
      </c>
      <c r="D32" s="93">
        <v>2831192320</v>
      </c>
      <c r="E32" s="94">
        <v>0.30380099587886938</v>
      </c>
      <c r="F32" s="92">
        <v>0</v>
      </c>
      <c r="G32" s="94">
        <v>0</v>
      </c>
      <c r="H32" s="92">
        <v>3355079140</v>
      </c>
      <c r="I32" s="92">
        <v>0</v>
      </c>
      <c r="J32" s="92">
        <v>5964154037</v>
      </c>
      <c r="K32" s="94">
        <v>0.63998334666843804</v>
      </c>
      <c r="L32" s="92">
        <v>6488040857</v>
      </c>
      <c r="M32" s="94">
        <v>0.69619900412113056</v>
      </c>
      <c r="N32" s="92">
        <v>9319233177</v>
      </c>
      <c r="O32" s="94">
        <v>1</v>
      </c>
    </row>
    <row r="33" spans="1:15" ht="71.25" x14ac:dyDescent="0.25">
      <c r="A33" s="91" t="s">
        <v>57</v>
      </c>
      <c r="B33" s="92">
        <v>9120246499</v>
      </c>
      <c r="C33" s="93">
        <v>9120246499</v>
      </c>
      <c r="D33" s="93">
        <v>2950787760</v>
      </c>
      <c r="E33" s="94">
        <v>0.32354254463665455</v>
      </c>
      <c r="F33" s="92">
        <v>0</v>
      </c>
      <c r="G33" s="94">
        <v>0</v>
      </c>
      <c r="H33" s="92">
        <v>3149006519</v>
      </c>
      <c r="I33" s="92">
        <v>0</v>
      </c>
      <c r="J33" s="92">
        <v>5971239980</v>
      </c>
      <c r="K33" s="94">
        <v>0.65472352974831582</v>
      </c>
      <c r="L33" s="92">
        <v>6169458739</v>
      </c>
      <c r="M33" s="94">
        <v>0.67645745536334545</v>
      </c>
      <c r="N33" s="92">
        <v>9120246499</v>
      </c>
      <c r="O33" s="94">
        <v>1</v>
      </c>
    </row>
    <row r="34" spans="1:15" ht="57" x14ac:dyDescent="0.25">
      <c r="A34" s="91" t="s">
        <v>58</v>
      </c>
      <c r="B34" s="92">
        <v>7315802173</v>
      </c>
      <c r="C34" s="93">
        <v>7315802173</v>
      </c>
      <c r="D34" s="93">
        <v>1903285503</v>
      </c>
      <c r="E34" s="94">
        <v>0.26016087614073868</v>
      </c>
      <c r="F34" s="92">
        <v>1398034</v>
      </c>
      <c r="G34" s="94">
        <v>1.9109784093939032E-4</v>
      </c>
      <c r="H34" s="92">
        <v>2809515618</v>
      </c>
      <c r="I34" s="92">
        <v>1398034</v>
      </c>
      <c r="J34" s="92">
        <v>4506286555</v>
      </c>
      <c r="K34" s="94">
        <v>0.61596615770053031</v>
      </c>
      <c r="L34" s="92">
        <v>5412516670</v>
      </c>
      <c r="M34" s="94">
        <v>0.73983912385926132</v>
      </c>
      <c r="N34" s="92">
        <v>7314404139</v>
      </c>
      <c r="O34" s="94">
        <v>0.9998089021590606</v>
      </c>
    </row>
    <row r="35" spans="1:15" ht="99.75" x14ac:dyDescent="0.25">
      <c r="A35" s="91" t="s">
        <v>59</v>
      </c>
      <c r="B35" s="92">
        <v>6198534603</v>
      </c>
      <c r="C35" s="93">
        <v>6198534603</v>
      </c>
      <c r="D35" s="93">
        <v>1881878420</v>
      </c>
      <c r="E35" s="94">
        <v>0.30360053472786913</v>
      </c>
      <c r="F35" s="92">
        <v>1247906</v>
      </c>
      <c r="G35" s="94">
        <v>2.0132274479778362E-4</v>
      </c>
      <c r="H35" s="92">
        <v>2456718516</v>
      </c>
      <c r="I35" s="92">
        <v>623953</v>
      </c>
      <c r="J35" s="92">
        <v>3741816087</v>
      </c>
      <c r="K35" s="94">
        <v>0.60366140171081983</v>
      </c>
      <c r="L35" s="92">
        <v>4316656183</v>
      </c>
      <c r="M35" s="94">
        <v>0.69639946527213081</v>
      </c>
      <c r="N35" s="92">
        <v>6197286697</v>
      </c>
      <c r="O35" s="94">
        <v>0.99979867725520222</v>
      </c>
    </row>
    <row r="36" spans="1:15" ht="57" x14ac:dyDescent="0.25">
      <c r="A36" s="91" t="s">
        <v>60</v>
      </c>
      <c r="B36" s="92">
        <v>31109628613</v>
      </c>
      <c r="C36" s="93">
        <v>31109628613</v>
      </c>
      <c r="D36" s="93">
        <v>9376349608.8500004</v>
      </c>
      <c r="E36" s="94">
        <v>0.30139702808704821</v>
      </c>
      <c r="F36" s="92">
        <v>0</v>
      </c>
      <c r="G36" s="94">
        <v>0</v>
      </c>
      <c r="H36" s="92">
        <v>26530527650</v>
      </c>
      <c r="I36" s="92">
        <v>0</v>
      </c>
      <c r="J36" s="92">
        <v>4579100963</v>
      </c>
      <c r="K36" s="94">
        <v>0.14719240206829401</v>
      </c>
      <c r="L36" s="92">
        <v>21733279004.150002</v>
      </c>
      <c r="M36" s="94">
        <v>0.69860297191295184</v>
      </c>
      <c r="N36" s="92">
        <v>31109628613</v>
      </c>
      <c r="O36" s="94">
        <v>1</v>
      </c>
    </row>
    <row r="37" spans="1:15" ht="85.5" x14ac:dyDescent="0.25">
      <c r="A37" s="91" t="s">
        <v>61</v>
      </c>
      <c r="B37" s="92">
        <v>38946532470</v>
      </c>
      <c r="C37" s="93">
        <v>38946532470</v>
      </c>
      <c r="D37" s="93">
        <v>21153857586</v>
      </c>
      <c r="E37" s="94">
        <v>0.54315124465302622</v>
      </c>
      <c r="F37" s="92">
        <v>0</v>
      </c>
      <c r="G37" s="94">
        <v>0</v>
      </c>
      <c r="H37" s="92">
        <v>23384484241</v>
      </c>
      <c r="I37" s="92">
        <v>0</v>
      </c>
      <c r="J37" s="92">
        <v>15562048229</v>
      </c>
      <c r="K37" s="94">
        <v>0.39957467949135755</v>
      </c>
      <c r="L37" s="92">
        <v>17792674884</v>
      </c>
      <c r="M37" s="94">
        <v>0.45684875534697378</v>
      </c>
      <c r="N37" s="92">
        <v>38946532470</v>
      </c>
      <c r="O37" s="94">
        <v>1</v>
      </c>
    </row>
    <row r="38" spans="1:15" ht="57" x14ac:dyDescent="0.25">
      <c r="A38" s="91" t="s">
        <v>62</v>
      </c>
      <c r="B38" s="92">
        <v>3494581767</v>
      </c>
      <c r="C38" s="93">
        <v>3494581767</v>
      </c>
      <c r="D38" s="93">
        <v>1010519619</v>
      </c>
      <c r="E38" s="94">
        <v>0.28916754174777903</v>
      </c>
      <c r="F38" s="92">
        <v>0</v>
      </c>
      <c r="G38" s="94">
        <v>0</v>
      </c>
      <c r="H38" s="92">
        <v>1263915230</v>
      </c>
      <c r="I38" s="92">
        <v>0</v>
      </c>
      <c r="J38" s="92">
        <v>2230666537</v>
      </c>
      <c r="K38" s="94">
        <v>0.63832146040038562</v>
      </c>
      <c r="L38" s="92">
        <v>2484062148</v>
      </c>
      <c r="M38" s="94">
        <v>0.71083245825222097</v>
      </c>
      <c r="N38" s="92">
        <v>3494581767</v>
      </c>
      <c r="O38" s="94">
        <v>1</v>
      </c>
    </row>
    <row r="39" spans="1:15" s="98" customFormat="1" x14ac:dyDescent="0.25">
      <c r="A39" s="96" t="s">
        <v>21</v>
      </c>
      <c r="B39" s="97">
        <v>283152290816</v>
      </c>
      <c r="C39" s="97">
        <v>283152290816</v>
      </c>
      <c r="D39" s="97">
        <v>66118629404.68</v>
      </c>
      <c r="E39" s="95">
        <v>0.2335090746189501</v>
      </c>
      <c r="F39" s="97">
        <v>3272622657.1199999</v>
      </c>
      <c r="G39" s="95">
        <v>1.1557818047979836E-2</v>
      </c>
      <c r="H39" s="97">
        <v>182420764050.92999</v>
      </c>
      <c r="I39" s="97">
        <v>3249612198.1199999</v>
      </c>
      <c r="J39" s="97">
        <v>100731526765.07001</v>
      </c>
      <c r="K39" s="95">
        <v>0.35575035072037636</v>
      </c>
      <c r="L39" s="97">
        <v>217033661411.32001</v>
      </c>
      <c r="M39" s="95">
        <v>0.7664909253810499</v>
      </c>
      <c r="N39" s="97">
        <v>279879668158.88</v>
      </c>
      <c r="O39" s="95">
        <v>0.98844218195202016</v>
      </c>
    </row>
    <row r="40" spans="1:15" x14ac:dyDescent="0.25">
      <c r="A40" s="98"/>
      <c r="B40" s="99">
        <f>B39-[2]REP_EPG034_EjecucionPresupuesta!P32</f>
        <v>142657407816</v>
      </c>
      <c r="C40" s="100">
        <f>C39-[2]REP_EPG034_EjecucionPresupuesta!S32</f>
        <v>142657407816</v>
      </c>
      <c r="D40" s="100">
        <f>D39-[2]REP_EPG034_EjecucionPresupuesta!W32</f>
        <v>13434914210.129997</v>
      </c>
      <c r="E40" s="101">
        <f>D39/C39</f>
        <v>0.2335090746189501</v>
      </c>
      <c r="F40" s="99">
        <f>F39-[2]REP_EPG034_EjecucionPresupuesta!X32</f>
        <v>-1648627582.0799999</v>
      </c>
      <c r="G40" s="101">
        <f>F39/C39</f>
        <v>1.1557818047979836E-2</v>
      </c>
      <c r="H40" s="99">
        <f>H39-[2]REP_EPG034_EjecucionPresupuesta!U32</f>
        <v>73409210616.849991</v>
      </c>
      <c r="I40" s="99">
        <f>I39-[2]REP_EPG034_EjecucionPresupuesta!Z32</f>
        <v>-1022760843.3400002</v>
      </c>
      <c r="J40" s="99">
        <f>C39-(H39+J39)</f>
        <v>0</v>
      </c>
      <c r="K40" s="101">
        <f>J39/C39</f>
        <v>0.35575035072037636</v>
      </c>
      <c r="L40" s="99">
        <f>C39-(D39+L39)</f>
        <v>0</v>
      </c>
      <c r="M40" s="102">
        <f>L39/C39</f>
        <v>0.7664909253810499</v>
      </c>
      <c r="N40" s="99">
        <f>C39-(F39+N39)</f>
        <v>0</v>
      </c>
      <c r="O40" s="101">
        <f>N39/C39</f>
        <v>0.98844218195202016</v>
      </c>
    </row>
    <row r="41" spans="1:15" x14ac:dyDescent="0.25">
      <c r="C41" s="103"/>
      <c r="F41" s="104"/>
    </row>
    <row r="43" spans="1:15" x14ac:dyDescent="0.25">
      <c r="C43" s="10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EJECUCIÓN 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Gomez</dc:creator>
  <cp:lastModifiedBy>Carlos Gomez</cp:lastModifiedBy>
  <dcterms:created xsi:type="dcterms:W3CDTF">2023-02-07T20:52:03Z</dcterms:created>
  <dcterms:modified xsi:type="dcterms:W3CDTF">2023-02-07T20:57:45Z</dcterms:modified>
</cp:coreProperties>
</file>