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barrera\Documents\2022\INFORMES\MATRIZ ITA\INFORMACIÓN A PUBLICAR\"/>
    </mc:Choice>
  </mc:AlternateContent>
  <bookViews>
    <workbookView xWindow="28680" yWindow="-120" windowWidth="29040" windowHeight="15840"/>
  </bookViews>
  <sheets>
    <sheet name="EJECUCIÓN WEB" sheetId="2" r:id="rId1"/>
    <sheet name="METAS" sheetId="1"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2" l="1"/>
  <c r="A10" i="2"/>
  <c r="A11" i="2"/>
  <c r="A12" i="2"/>
  <c r="A13" i="2"/>
  <c r="A15" i="2"/>
  <c r="A17" i="2"/>
  <c r="A18" i="2"/>
  <c r="A19" i="2"/>
  <c r="A20" i="2"/>
  <c r="A21" i="2"/>
  <c r="A22" i="2"/>
  <c r="A24" i="2"/>
  <c r="A25" i="2"/>
  <c r="A27" i="2"/>
  <c r="A29" i="2"/>
  <c r="A30" i="2"/>
  <c r="A31" i="2"/>
  <c r="A32" i="2"/>
  <c r="A33" i="2"/>
  <c r="A34" i="2"/>
  <c r="A35" i="2"/>
  <c r="A36" i="2"/>
  <c r="A37" i="2"/>
  <c r="A38" i="2"/>
  <c r="B40" i="2" l="1"/>
  <c r="I40" i="2"/>
  <c r="H40" i="2" l="1"/>
  <c r="C40" i="2" l="1"/>
  <c r="D40" i="2" l="1"/>
  <c r="E40" i="2"/>
  <c r="L40" i="2"/>
  <c r="F40" i="2"/>
  <c r="G40" i="2"/>
  <c r="M40" i="2"/>
  <c r="O40" i="2" l="1"/>
  <c r="N40" i="2"/>
  <c r="K40" i="2"/>
  <c r="J40" i="2"/>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<sst xmlns="http://schemas.openxmlformats.org/spreadsheetml/2006/main" count="80" uniqueCount="40">
  <si>
    <t>SUPERINTENDENCIA DE INDUSTRIA Y COMERCIO</t>
  </si>
  <si>
    <t>METAS EJECUCIÓN - ACUERDO DE DESEMPEÑO MINCIT</t>
  </si>
  <si>
    <t>ENERO - 2022</t>
  </si>
  <si>
    <t>SISTEMA INTEGRADO DE INFORMACIÓN FINANCIERA - SIIF NACIÓN</t>
  </si>
  <si>
    <t>COMPROMISOS</t>
  </si>
  <si>
    <t>SIIF NACIÓN</t>
  </si>
  <si>
    <t>META MINCIT</t>
  </si>
  <si>
    <t>AVANCE META</t>
  </si>
  <si>
    <t>CONCEPTO</t>
  </si>
  <si>
    <t>APROP. INICIAL</t>
  </si>
  <si>
    <t>APROP. VIGENTE</t>
  </si>
  <si>
    <t>$</t>
  </si>
  <si>
    <t>%</t>
  </si>
  <si>
    <t>POR EJECUTAR $</t>
  </si>
  <si>
    <t>Gastos de Funcionamiento</t>
  </si>
  <si>
    <t>Gastos de Personal</t>
  </si>
  <si>
    <t>Gastos Generales</t>
  </si>
  <si>
    <t>Transferencias Corrientes</t>
  </si>
  <si>
    <t>Gastos por Tributos, Multas, Sanciones e Intereses de Mora</t>
  </si>
  <si>
    <t>Aportes al Fondo de Contingencias</t>
  </si>
  <si>
    <t>Inversión</t>
  </si>
  <si>
    <t>TOTAL</t>
  </si>
  <si>
    <t>OBLIGACIONES</t>
  </si>
  <si>
    <t>Gastos de Inversión</t>
  </si>
  <si>
    <t>% APROP. SIN OBLIGAR</t>
  </si>
  <si>
    <t>APROP. SIN OBLIGAR</t>
  </si>
  <si>
    <t xml:space="preserve">% APROP. SIN COMPROMETER </t>
  </si>
  <si>
    <t>APROP. SIN COMPROMETER</t>
  </si>
  <si>
    <t>% APROP. SIN CDP</t>
  </si>
  <si>
    <t>APROP. SIN CDP</t>
  </si>
  <si>
    <t xml:space="preserve"> PAGOS</t>
  </si>
  <si>
    <t>CDP</t>
  </si>
  <si>
    <t>% OBLIGADO</t>
  </si>
  <si>
    <t xml:space="preserve"> OBLIGACION</t>
  </si>
  <si>
    <t>% 
COMPROMISO</t>
  </si>
  <si>
    <t xml:space="preserve"> COMPROMISO</t>
  </si>
  <si>
    <t xml:space="preserve"> APR. VIGENTE</t>
  </si>
  <si>
    <t xml:space="preserve"> APR. INICIAL</t>
  </si>
  <si>
    <t>INFORME DE EJECUCIÓN PRESUPUESTAL</t>
  </si>
  <si>
    <t>CUMPLIDO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</si>
</sst>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_-;\-* #,##0_-;_-* &quot;-&quot;??_-;_-@_-"/>
    <numFmt numFmtId="166" formatCode="_(* #,##0.00_);_(* \(#,##0.00\);_(* &quot;-&quot;??_);_(@_)"/>
    <numFmt numFmtId="167" formatCode="_(&quot;$&quot;\ * #,##0.00_);_(&quot;$&quot;\ * \(#,##0.00\);_(&quot;$&quot;\ * &quot;-&quot;??_);_(@_)"/>
    <numFmt numFmtId="168" formatCode="_(&quot;$&quot;\ * #,##0_);_(&quot;$&quot;\ * \(#,##0\);_(&quot;$&quot;\ * &quot;-&quot;??_);_(@_)"/>
    <numFmt numFmtId="169" formatCode="0.000%"/>
    <numFmt numFmtId="170" formatCode="0.0%"/>
  </numFmts>
  <fonts count="24" x14ac:knownFonts="1">
    <font>
      <sz val="11"/>
      <color rgb="FF000000"/>
      <name val="Calibri"/>
      <family val="2"/>
      <scheme val="minor"/>
    </font>
    <font>
      <sz val="11"/>
      <color theme="1"/>
      <name val="Calibri"/>
      <family val="2"/>
      <scheme val="minor"/>
    </font>
    <font>
      <sz val="11"/>
      <color rgb="FF000000"/>
      <name val="Calibri"/>
      <family val="2"/>
      <scheme val="minor"/>
    </font>
    <font>
      <sz val="11"/>
      <name val="Calibri"/>
      <family val="2"/>
    </font>
    <font>
      <sz val="12"/>
      <name val="Arial"/>
      <family val="2"/>
    </font>
    <font>
      <b/>
      <u val="double"/>
      <sz val="16"/>
      <color rgb="FF002060"/>
      <name val="Arial"/>
      <family val="2"/>
    </font>
    <font>
      <i/>
      <sz val="11"/>
      <name val="Arial"/>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
      <sz val="12"/>
      <color theme="0"/>
      <name val="Arial"/>
      <family val="2"/>
    </font>
    <font>
      <b/>
      <sz val="11"/>
      <name val="Arial"/>
      <family val="2"/>
    </font>
    <font>
      <sz val="11"/>
      <name val="Arial"/>
      <family val="2"/>
    </font>
    <font>
      <sz val="11"/>
      <color rgb="FF000000"/>
      <name val="Arial"/>
      <family val="2"/>
    </font>
    <font>
      <b/>
      <sz val="11"/>
      <color rgb="FF000000"/>
      <name val="Arial"/>
      <family val="2"/>
    </font>
    <font>
      <b/>
      <sz val="12"/>
      <name val="Arial"/>
      <family val="2"/>
    </font>
    <font>
      <b/>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166"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3" fillId="2" borderId="0" xfId="0" applyFont="1" applyFill="1"/>
    <xf numFmtId="0" fontId="4" fillId="2" borderId="0" xfId="4" applyFont="1" applyFill="1" applyAlignment="1">
      <alignment vertical="center"/>
    </xf>
    <xf numFmtId="0" fontId="5" fillId="2" borderId="0" xfId="4" applyFont="1" applyFill="1" applyAlignment="1">
      <alignment vertical="center"/>
    </xf>
    <xf numFmtId="0" fontId="6" fillId="2" borderId="0" xfId="4" applyFont="1" applyFill="1" applyAlignment="1">
      <alignment vertical="center"/>
    </xf>
    <xf numFmtId="17" fontId="6" fillId="2" borderId="0" xfId="4" quotePrefix="1" applyNumberFormat="1" applyFont="1" applyFill="1" applyAlignment="1">
      <alignment vertical="center"/>
    </xf>
    <xf numFmtId="0" fontId="3" fillId="0" borderId="0" xfId="0" applyFont="1"/>
    <xf numFmtId="165" fontId="4" fillId="2" borderId="0" xfId="4" applyNumberFormat="1" applyFont="1" applyFill="1" applyAlignment="1">
      <alignment vertical="center"/>
    </xf>
    <xf numFmtId="10" fontId="3" fillId="2" borderId="0" xfId="0" applyNumberFormat="1" applyFont="1" applyFill="1"/>
    <xf numFmtId="0" fontId="8" fillId="2" borderId="0" xfId="0" applyFont="1" applyFill="1"/>
    <xf numFmtId="10" fontId="8" fillId="2" borderId="0" xfId="0" applyNumberFormat="1" applyFont="1" applyFill="1"/>
    <xf numFmtId="0" fontId="8" fillId="0" borderId="0" xfId="0" applyFont="1"/>
    <xf numFmtId="0" fontId="12" fillId="6" borderId="4" xfId="0" applyFont="1" applyFill="1" applyBorder="1" applyAlignment="1">
      <alignment horizontal="center" vertical="center"/>
    </xf>
    <xf numFmtId="0" fontId="9" fillId="3"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13" fillId="4" borderId="4" xfId="0" applyFont="1" applyFill="1" applyBorder="1" applyAlignment="1">
      <alignment horizontal="center" vertical="center"/>
    </xf>
    <xf numFmtId="0" fontId="12" fillId="7" borderId="6" xfId="0" applyFont="1" applyFill="1" applyBorder="1"/>
    <xf numFmtId="166" fontId="12" fillId="0" borderId="6" xfId="1" applyFont="1" applyBorder="1"/>
    <xf numFmtId="10" fontId="12" fillId="0" borderId="6" xfId="3" applyNumberFormat="1" applyFont="1" applyBorder="1"/>
    <xf numFmtId="0" fontId="14" fillId="7" borderId="7" xfId="0" applyFont="1" applyFill="1" applyBorder="1"/>
    <xf numFmtId="166" fontId="14" fillId="0" borderId="7" xfId="1" applyFont="1" applyBorder="1"/>
    <xf numFmtId="10" fontId="14" fillId="0" borderId="7" xfId="3" applyNumberFormat="1" applyFont="1" applyBorder="1"/>
    <xf numFmtId="10" fontId="8" fillId="2" borderId="0" xfId="3" applyNumberFormat="1" applyFont="1" applyFill="1" applyBorder="1"/>
    <xf numFmtId="0" fontId="14" fillId="7" borderId="7" xfId="0" applyFont="1" applyFill="1" applyBorder="1" applyAlignment="1">
      <alignment wrapText="1"/>
    </xf>
    <xf numFmtId="166" fontId="14" fillId="0" borderId="7" xfId="1" applyFont="1" applyBorder="1" applyAlignment="1">
      <alignment horizontal="center" vertical="center"/>
    </xf>
    <xf numFmtId="10" fontId="14" fillId="0" borderId="7" xfId="3" applyNumberFormat="1" applyFont="1" applyBorder="1" applyAlignment="1">
      <alignment horizontal="right" vertical="center"/>
    </xf>
    <xf numFmtId="0" fontId="14" fillId="7" borderId="5" xfId="0" applyFont="1" applyFill="1" applyBorder="1" applyAlignment="1">
      <alignment wrapText="1"/>
    </xf>
    <xf numFmtId="166" fontId="14" fillId="0" borderId="5" xfId="1" applyFont="1" applyBorder="1" applyAlignment="1">
      <alignment horizontal="center" vertical="center"/>
    </xf>
    <xf numFmtId="10" fontId="14" fillId="0" borderId="9" xfId="3" applyNumberFormat="1" applyFont="1" applyBorder="1" applyAlignment="1">
      <alignment horizontal="right" vertical="center"/>
    </xf>
    <xf numFmtId="0" fontId="12" fillId="7" borderId="4" xfId="0" applyFont="1" applyFill="1" applyBorder="1"/>
    <xf numFmtId="166" fontId="12" fillId="0" borderId="4" xfId="1" applyFont="1" applyBorder="1"/>
    <xf numFmtId="10" fontId="12" fillId="0" borderId="4" xfId="3" applyNumberFormat="1" applyFont="1" applyBorder="1"/>
    <xf numFmtId="166" fontId="12" fillId="0" borderId="2" xfId="1" applyFont="1" applyBorder="1"/>
    <xf numFmtId="10" fontId="12" fillId="0" borderId="4" xfId="3" applyNumberFormat="1" applyFont="1" applyBorder="1" applyAlignment="1">
      <alignment horizontal="center"/>
    </xf>
    <xf numFmtId="10" fontId="12" fillId="0" borderId="6" xfId="3" applyNumberFormat="1" applyFont="1" applyBorder="1" applyAlignment="1">
      <alignment horizontal="center" vertical="center"/>
    </xf>
    <xf numFmtId="168" fontId="12" fillId="0" borderId="6" xfId="2" applyNumberFormat="1" applyFont="1" applyBorder="1" applyAlignment="1">
      <alignment horizontal="center" vertical="center"/>
    </xf>
    <xf numFmtId="168" fontId="8" fillId="2" borderId="0" xfId="0" applyNumberFormat="1" applyFont="1" applyFill="1"/>
    <xf numFmtId="0" fontId="12" fillId="6" borderId="4" xfId="0" applyFont="1" applyFill="1" applyBorder="1"/>
    <xf numFmtId="166" fontId="12" fillId="6" borderId="4" xfId="1" applyFont="1" applyFill="1" applyBorder="1"/>
    <xf numFmtId="166" fontId="9" fillId="3" borderId="4" xfId="1" applyFont="1" applyFill="1" applyBorder="1"/>
    <xf numFmtId="10" fontId="9" fillId="3" borderId="4" xfId="3" applyNumberFormat="1" applyFont="1" applyFill="1" applyBorder="1"/>
    <xf numFmtId="166" fontId="10" fillId="4" borderId="2" xfId="1" applyFont="1" applyFill="1" applyBorder="1"/>
    <xf numFmtId="10" fontId="10" fillId="4" borderId="4" xfId="3" applyNumberFormat="1" applyFont="1" applyFill="1" applyBorder="1" applyAlignment="1">
      <alignment horizontal="center"/>
    </xf>
    <xf numFmtId="10" fontId="12" fillId="0" borderId="4" xfId="3" applyNumberFormat="1" applyFont="1" applyBorder="1" applyAlignment="1">
      <alignment horizontal="center" vertical="center"/>
    </xf>
    <xf numFmtId="168" fontId="12" fillId="0" borderId="4" xfId="2" applyNumberFormat="1" applyFont="1" applyBorder="1" applyAlignment="1">
      <alignment horizontal="center" vertical="center"/>
    </xf>
    <xf numFmtId="164" fontId="3" fillId="2" borderId="0" xfId="0" applyNumberFormat="1" applyFont="1" applyFill="1"/>
    <xf numFmtId="10" fontId="3" fillId="2" borderId="0" xfId="3" applyNumberFormat="1" applyFont="1" applyFill="1" applyBorder="1"/>
    <xf numFmtId="166" fontId="3" fillId="2" borderId="0" xfId="1" applyFont="1" applyFill="1" applyBorder="1"/>
    <xf numFmtId="0" fontId="10" fillId="4" borderId="4" xfId="0" applyFont="1" applyFill="1" applyBorder="1" applyAlignment="1">
      <alignment horizontal="center" vertical="center"/>
    </xf>
    <xf numFmtId="0" fontId="14" fillId="7" borderId="10" xfId="0" applyFont="1" applyFill="1" applyBorder="1"/>
    <xf numFmtId="166" fontId="14" fillId="0" borderId="10" xfId="1" applyFont="1" applyBorder="1"/>
    <xf numFmtId="10" fontId="14" fillId="0" borderId="10" xfId="3" applyNumberFormat="1" applyFont="1" applyBorder="1"/>
    <xf numFmtId="0" fontId="14" fillId="7" borderId="7" xfId="0" applyFont="1" applyFill="1" applyBorder="1" applyAlignment="1">
      <alignment horizontal="left" vertical="center" wrapText="1"/>
    </xf>
    <xf numFmtId="166" fontId="14" fillId="0" borderId="7" xfId="1" applyFont="1" applyBorder="1" applyAlignment="1">
      <alignment vertical="center"/>
    </xf>
    <xf numFmtId="0" fontId="14" fillId="7" borderId="5" xfId="0" applyFont="1" applyFill="1" applyBorder="1" applyAlignment="1">
      <alignment horizontal="left" vertical="center" wrapText="1"/>
    </xf>
    <xf numFmtId="10" fontId="14" fillId="0" borderId="8" xfId="3" applyNumberFormat="1" applyFont="1" applyBorder="1" applyAlignment="1">
      <alignment horizontal="right" vertical="center"/>
    </xf>
    <xf numFmtId="166" fontId="10" fillId="4" borderId="4" xfId="1" applyFont="1" applyFill="1" applyBorder="1"/>
    <xf numFmtId="10" fontId="3" fillId="2" borderId="0" xfId="0" applyNumberFormat="1" applyFont="1" applyFill="1" applyAlignment="1">
      <alignment horizontal="right" vertical="center"/>
    </xf>
    <xf numFmtId="0" fontId="4" fillId="0" borderId="0" xfId="4" applyFont="1" applyAlignment="1">
      <alignment vertical="center"/>
    </xf>
    <xf numFmtId="9" fontId="4" fillId="0" borderId="0" xfId="5" applyFont="1" applyFill="1" applyBorder="1" applyAlignment="1">
      <alignment vertical="center"/>
    </xf>
    <xf numFmtId="165" fontId="4" fillId="0" borderId="0" xfId="6" applyNumberFormat="1" applyFont="1" applyFill="1" applyBorder="1" applyAlignment="1">
      <alignment vertical="center"/>
    </xf>
    <xf numFmtId="165" fontId="4" fillId="0" borderId="0" xfId="4" applyNumberFormat="1" applyFont="1" applyAlignment="1">
      <alignment vertical="center"/>
    </xf>
    <xf numFmtId="169" fontId="4" fillId="0" borderId="0" xfId="7" applyNumberFormat="1" applyFont="1" applyFill="1" applyBorder="1" applyAlignment="1">
      <alignment vertical="center"/>
    </xf>
    <xf numFmtId="10" fontId="17" fillId="0" borderId="0" xfId="5" applyNumberFormat="1" applyFont="1" applyFill="1" applyBorder="1" applyAlignment="1">
      <alignment vertical="center"/>
    </xf>
    <xf numFmtId="165" fontId="17" fillId="0" borderId="0" xfId="6" applyNumberFormat="1" applyFont="1" applyFill="1" applyBorder="1" applyAlignment="1">
      <alignment vertical="center"/>
    </xf>
    <xf numFmtId="170" fontId="17" fillId="0" borderId="0" xfId="5" applyNumberFormat="1" applyFont="1" applyFill="1" applyBorder="1" applyAlignment="1">
      <alignment horizontal="center" vertical="center"/>
    </xf>
    <xf numFmtId="165" fontId="17" fillId="0" borderId="0" xfId="4" applyNumberFormat="1" applyFont="1" applyAlignment="1">
      <alignment vertical="center"/>
    </xf>
    <xf numFmtId="0" fontId="17" fillId="0" borderId="0" xfId="4" applyFont="1" applyAlignment="1">
      <alignment vertical="center"/>
    </xf>
    <xf numFmtId="170" fontId="18" fillId="3" borderId="11" xfId="5" applyNumberFormat="1" applyFont="1" applyFill="1" applyBorder="1" applyAlignment="1">
      <alignment horizontal="center" vertical="center"/>
    </xf>
    <xf numFmtId="165" fontId="18" fillId="3" borderId="11" xfId="4" applyNumberFormat="1" applyFont="1" applyFill="1" applyBorder="1" applyAlignment="1">
      <alignment vertical="center"/>
    </xf>
    <xf numFmtId="0" fontId="18" fillId="3" borderId="11" xfId="4" applyFont="1" applyFill="1" applyBorder="1" applyAlignment="1">
      <alignment vertical="center"/>
    </xf>
    <xf numFmtId="170" fontId="19" fillId="0" borderId="11" xfId="5" applyNumberFormat="1" applyFont="1" applyFill="1" applyBorder="1" applyAlignment="1">
      <alignment horizontal="center" vertical="center"/>
    </xf>
    <xf numFmtId="165" fontId="19" fillId="0" borderId="11" xfId="6" applyNumberFormat="1" applyFont="1" applyFill="1" applyBorder="1" applyAlignment="1">
      <alignment vertical="center"/>
    </xf>
    <xf numFmtId="3" fontId="19" fillId="0" borderId="11" xfId="4" applyNumberFormat="1" applyFont="1" applyBorder="1" applyAlignment="1">
      <alignment vertical="center"/>
    </xf>
    <xf numFmtId="0" fontId="20" fillId="0" borderId="11" xfId="4" applyFont="1" applyBorder="1" applyAlignment="1">
      <alignment horizontal="left" vertical="center" wrapText="1"/>
    </xf>
    <xf numFmtId="165" fontId="18" fillId="3" borderId="11" xfId="6" applyNumberFormat="1" applyFont="1" applyFill="1" applyBorder="1" applyAlignment="1">
      <alignment vertical="center"/>
    </xf>
    <xf numFmtId="0" fontId="21" fillId="3" borderId="11" xfId="4" applyFont="1" applyFill="1" applyBorder="1" applyAlignment="1">
      <alignment horizontal="left" vertical="center" wrapText="1"/>
    </xf>
    <xf numFmtId="0" fontId="22" fillId="0" borderId="0" xfId="4" applyFont="1" applyAlignment="1">
      <alignment vertical="center"/>
    </xf>
    <xf numFmtId="170" fontId="18" fillId="8" borderId="11" xfId="5" applyNumberFormat="1" applyFont="1" applyFill="1" applyBorder="1" applyAlignment="1">
      <alignment horizontal="center" vertical="center"/>
    </xf>
    <xf numFmtId="165" fontId="18" fillId="8" borderId="11" xfId="6" applyNumberFormat="1" applyFont="1" applyFill="1" applyBorder="1" applyAlignment="1">
      <alignment vertical="center"/>
    </xf>
    <xf numFmtId="0" fontId="21" fillId="8" borderId="11" xfId="4" applyFont="1" applyFill="1" applyBorder="1" applyAlignment="1">
      <alignment horizontal="left" vertical="center" wrapText="1"/>
    </xf>
    <xf numFmtId="9" fontId="23" fillId="4" borderId="11" xfId="5" applyFont="1" applyFill="1" applyBorder="1" applyAlignment="1">
      <alignment horizontal="center" vertical="center" wrapText="1"/>
    </xf>
    <xf numFmtId="165" fontId="23" fillId="4" borderId="11" xfId="6" applyNumberFormat="1" applyFont="1" applyFill="1" applyBorder="1" applyAlignment="1">
      <alignment horizontal="center" vertical="center" wrapText="1"/>
    </xf>
    <xf numFmtId="165" fontId="23" fillId="4" borderId="11" xfId="6" applyNumberFormat="1" applyFont="1" applyFill="1" applyBorder="1" applyAlignment="1">
      <alignment horizontal="center" vertical="center"/>
    </xf>
    <xf numFmtId="10" fontId="23" fillId="4" borderId="11" xfId="5" applyNumberFormat="1" applyFont="1" applyFill="1" applyBorder="1" applyAlignment="1">
      <alignment horizontal="center" vertical="center"/>
    </xf>
    <xf numFmtId="170" fontId="23" fillId="4" borderId="11" xfId="5" applyNumberFormat="1" applyFont="1" applyFill="1" applyBorder="1" applyAlignment="1">
      <alignment horizontal="center" vertical="center" wrapText="1"/>
    </xf>
    <xf numFmtId="0" fontId="23" fillId="4" borderId="11" xfId="4" applyFont="1" applyFill="1" applyBorder="1" applyAlignment="1">
      <alignment horizontal="center" vertical="center"/>
    </xf>
    <xf numFmtId="9" fontId="4" fillId="2" borderId="0" xfId="5" applyFont="1" applyFill="1" applyBorder="1" applyAlignment="1">
      <alignment vertical="center"/>
    </xf>
    <xf numFmtId="165" fontId="4" fillId="2" borderId="0" xfId="6" applyNumberFormat="1" applyFont="1" applyFill="1" applyBorder="1" applyAlignment="1">
      <alignment vertical="center"/>
    </xf>
    <xf numFmtId="168" fontId="12" fillId="0" borderId="3" xfId="2" applyNumberFormat="1" applyFont="1" applyBorder="1" applyAlignment="1">
      <alignment horizontal="center" vertical="center"/>
    </xf>
    <xf numFmtId="168" fontId="12" fillId="0" borderId="8" xfId="2" applyNumberFormat="1" applyFont="1" applyBorder="1" applyAlignment="1">
      <alignment horizontal="center" vertical="center"/>
    </xf>
    <xf numFmtId="168" fontId="12" fillId="0" borderId="5" xfId="2" applyNumberFormat="1" applyFont="1" applyBorder="1" applyAlignment="1">
      <alignment horizontal="center" vertical="center"/>
    </xf>
    <xf numFmtId="0" fontId="7" fillId="0" borderId="0" xfId="0" applyFont="1" applyAlignment="1">
      <alignment horizontal="center" vertical="center"/>
    </xf>
    <xf numFmtId="0" fontId="9" fillId="3" borderId="1" xfId="0" applyFont="1" applyFill="1" applyBorder="1" applyAlignment="1">
      <alignment horizontal="center"/>
    </xf>
    <xf numFmtId="0" fontId="9" fillId="3" borderId="2"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166" fontId="12" fillId="0" borderId="3" xfId="1" applyFont="1" applyBorder="1" applyAlignment="1">
      <alignment horizontal="center" vertical="center"/>
    </xf>
    <xf numFmtId="166" fontId="12" fillId="0" borderId="8" xfId="1" applyFont="1" applyBorder="1" applyAlignment="1">
      <alignment horizontal="center" vertical="center"/>
    </xf>
    <xf numFmtId="166" fontId="12" fillId="0" borderId="5" xfId="1" applyFont="1" applyBorder="1" applyAlignment="1">
      <alignment horizontal="center" vertical="center"/>
    </xf>
    <xf numFmtId="10" fontId="12" fillId="0" borderId="3" xfId="3" applyNumberFormat="1" applyFont="1" applyBorder="1" applyAlignment="1">
      <alignment horizontal="center" vertical="center"/>
    </xf>
    <xf numFmtId="10" fontId="12" fillId="0" borderId="8" xfId="3" applyNumberFormat="1" applyFont="1" applyBorder="1" applyAlignment="1">
      <alignment horizontal="center" vertical="center"/>
    </xf>
    <xf numFmtId="10" fontId="12" fillId="0" borderId="5" xfId="3" applyNumberFormat="1" applyFont="1" applyBorder="1" applyAlignment="1">
      <alignment horizontal="center" vertical="center"/>
    </xf>
  </cellXfs>
  <cellStyles count="8">
    <cellStyle name="Millares" xfId="1" builtinId="3"/>
    <cellStyle name="Millares 2" xfId="6"/>
    <cellStyle name="Moneda" xfId="2" builtinId="4"/>
    <cellStyle name="Normal" xfId="0" builtinId="0"/>
    <cellStyle name="Normal 2" xfId="4"/>
    <cellStyle name="Porcentaje" xfId="3" builtinId="5"/>
    <cellStyle name="Porcentaje 2" xfId="5"/>
    <cellStyle name="Porcentaje 3" xfId="7"/>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50206" cy="1019175"/>
    <xdr:pic>
      <xdr:nvPicPr>
        <xdr:cNvPr id="2" name="Imagen 1">
          <a:extLst>
            <a:ext uri="{FF2B5EF4-FFF2-40B4-BE49-F238E27FC236}">
              <a16:creationId xmlns:a16="http://schemas.microsoft.com/office/drawing/2014/main" xmlns="" id="{5EB8CEB8-E290-4D9E-9699-4F1CB4AEA0E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191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xmlns="" id="{0DD7B106-C44C-41D1-9DDF-C3037B00383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xmlns="" id="{C345AA37-CBCE-4BAA-916F-00796168087A}"/>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barrero/Documents/Lorena%20Barrero/2022/INFORME%20DE%20EJECUCI&#211;N%20WEB%20SIC/INFORME%20EPA%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 val="METAS"/>
      <sheetName val="TD-EPA"/>
      <sheetName val="TD-EPA RECURSO"/>
      <sheetName val="EPA - SIIF"/>
      <sheetName val="METAS EJEC. SIC - MINCIT"/>
    </sheetNames>
    <sheetDataSet>
      <sheetData sheetId="0" refreshError="1"/>
      <sheetData sheetId="1">
        <row r="4">
          <cell r="D4" t="str">
            <v>ENERO - 2022</v>
          </cell>
        </row>
      </sheetData>
      <sheetData sheetId="2">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BIENES  Y SERVICIOS</v>
          </cell>
        </row>
        <row r="13">
          <cell r="A13" t="str">
            <v>MESADAS PENSIONALES (DE PENSIONES)</v>
          </cell>
        </row>
        <row r="14">
          <cell r="A14" t="str">
            <v>INCAPACIDADES Y LICENCIAS DE MATERNIDAD Y PATERNIDAD (NO DE PENSIONES)</v>
          </cell>
        </row>
        <row r="15">
          <cell r="A15" t="str">
            <v>PLANES COMPLEMENTARIOS DE SALUD (NO DE PENSIONES).</v>
          </cell>
        </row>
        <row r="16">
          <cell r="A16" t="str">
            <v>A ORGANIZACIONES INTERNACIONALES</v>
          </cell>
        </row>
        <row r="17">
          <cell r="A17" t="str">
            <v>OTRAS TRANSFERENCIAS - DISTRIBUCIÓN PREVIO CONCEPTO DGPPN</v>
          </cell>
        </row>
        <row r="18">
          <cell r="A18" t="str">
            <v>SENTENCIAS Y CONCILIACIONES</v>
          </cell>
        </row>
        <row r="20">
          <cell r="A20" t="str">
            <v>IMPUESTOS</v>
          </cell>
        </row>
        <row r="21">
          <cell r="A21" t="str">
            <v>CUOTA DE FISCALIZACIÓN Y AUDITAJE</v>
          </cell>
        </row>
        <row r="24">
          <cell r="A24" t="str">
            <v>INCREMENTO DE LA COBERTURA DE LOS SERVICIOS DE LA RED NACIONAL DE PROTECCIÓN AL CONSUMIDOR EN EL TERRITORIO  NACIONAL</v>
          </cell>
        </row>
        <row r="25">
          <cell r="A25" t="str">
            <v>FORTALECIMIENTO DE LA FUNCIÓN JURISDICCIONAL DE LA SUPERINTENDENCIA DE INDUSTRIA Y COMERCIO A NIVEL  NACIONAL</v>
          </cell>
        </row>
        <row r="26">
          <cell r="A26" t="str">
            <v>FORTALECIMIENTO DE LA PROTECCIÓN DE DATOS PERSONALES A NIVEL  NACIONAL</v>
          </cell>
        </row>
        <row r="27">
          <cell r="A27" t="str">
            <v>FORTALECIMIENTO DEL RÉGIMEN DE PROTECCIÓN DE LA LIBRE COMPETENCIA ECONÓMICA EN LOS MERCADOS A NIVEL  NACIONAL</v>
          </cell>
        </row>
        <row r="28">
          <cell r="A28" t="str">
            <v>FORTALECIMIENTO DE LA ATENCIÓN Y PROMOCIÓN DE TRÁMITES Y SERVICIOS EN EL MARCO DEL SISTEMA DE PROPIEDAD INDUSTRIAL A NIVEL  NACIONAL</v>
          </cell>
        </row>
        <row r="29">
          <cell r="A29" t="str">
            <v>MEJORAMIENTO EN LA EJECUCIÓN DE LAS FUNCIONES ASIGNADAS EN MATERIA DE PROTECCIÓN AL CONSUMIDOR A NIVEL  NACIONAL</v>
          </cell>
        </row>
        <row r="30">
          <cell r="A30" t="str">
            <v>FORTALECIMIENTO DE LA FUNCIÓN DE INSPECCIÓN, CONTROL Y VIGILANCIA DE LA SUPERINTENDENCIA DE INDUSTRIA Y COMERCIO EN EL MARCO DEL SUBSISTEMA NACIONAL DE CALIDAD, EL RÉGIMEN DE CONTROL DE PRECIOS Y EL SECTOR VALUATORIO A NIVEL  NACIONAL</v>
          </cell>
        </row>
        <row r="32">
          <cell r="A32" t="str">
            <v>FORTALECIMIENTO DEL SISTEMA DE ATENCIÓN AL CIUDADANO DE LA SUPERINTENDENCIA DE INDUSTRIA Y COMERCIO A NIVEL  NACIONAL</v>
          </cell>
        </row>
        <row r="33">
          <cell r="A33" t="str">
            <v>MEJORAMIENTO DE LOS SISTEMAS DE INFORMACIÓN Y SERVICIOS TECNOLÓGICOS DE LA SUPERINTENDENCIA DE INDUSTRIA Y COMERCIO EN EL TERRITORIO  NACIONAL</v>
          </cell>
        </row>
        <row r="34">
          <cell r="A34" t="str">
            <v>MEJORAMIENTO EN LA CALIDAD DE LA GESTIÓN ESTRATÉGICA DE LA SUPERINTENDENCIA DE INDUSTRIA Y COMERCIO A NIVEL  NACIONAL</v>
          </cell>
        </row>
        <row r="37">
          <cell r="A37" t="str">
            <v>APORTES AL FONDO DE CONTINGENCIAS</v>
          </cell>
        </row>
      </sheetData>
      <sheetData sheetId="3"/>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3"/>
  <sheetViews>
    <sheetView tabSelected="1" zoomScale="80" zoomScaleNormal="80" workbookViewId="0">
      <pane xSplit="1" ySplit="7" topLeftCell="B8" activePane="bottomRight" state="frozen"/>
      <selection pane="topRight" activeCell="B1" sqref="B1"/>
      <selection pane="bottomLeft" activeCell="A2" sqref="A2"/>
      <selection pane="bottomRight" activeCell="F23" sqref="F23"/>
    </sheetView>
  </sheetViews>
  <sheetFormatPr baseColWidth="10" defaultColWidth="11.44140625" defaultRowHeight="15" x14ac:dyDescent="0.3"/>
  <cols>
    <col min="1" max="1" width="45.109375" style="59" customWidth="1"/>
    <col min="2" max="2" width="19.33203125" style="62" customWidth="1"/>
    <col min="3" max="3" width="20" style="59" bestFit="1" customWidth="1"/>
    <col min="4" max="4" width="19.44140625" style="59" bestFit="1" customWidth="1"/>
    <col min="5" max="5" width="16.5546875" style="59" bestFit="1" customWidth="1"/>
    <col min="6" max="6" width="20" style="61" bestFit="1" customWidth="1"/>
    <col min="7" max="7" width="14.88671875" style="59" bestFit="1" customWidth="1"/>
    <col min="8" max="8" width="19.44140625" style="61" bestFit="1" customWidth="1"/>
    <col min="9" max="9" width="20" style="61" bestFit="1" customWidth="1"/>
    <col min="10" max="10" width="19" style="61" bestFit="1" customWidth="1"/>
    <col min="11" max="11" width="11.6640625" style="60" bestFit="1" customWidth="1"/>
    <col min="12" max="12" width="19.44140625" style="61" bestFit="1" customWidth="1"/>
    <col min="13" max="13" width="18.6640625" style="60" bestFit="1" customWidth="1"/>
    <col min="14" max="14" width="23.5546875" style="61" bestFit="1" customWidth="1"/>
    <col min="15" max="15" width="15.109375" style="60" bestFit="1" customWidth="1"/>
    <col min="16" max="16384" width="11.44140625" style="59"/>
  </cols>
  <sheetData>
    <row r="1" spans="1:15" ht="29.25" customHeight="1" x14ac:dyDescent="0.3">
      <c r="A1" s="2"/>
      <c r="B1" s="3" t="s">
        <v>0</v>
      </c>
      <c r="C1" s="2"/>
      <c r="D1" s="2"/>
      <c r="E1" s="2"/>
      <c r="F1" s="89"/>
      <c r="G1" s="2"/>
      <c r="H1" s="89"/>
      <c r="I1" s="89"/>
      <c r="J1" s="89"/>
      <c r="K1" s="88"/>
      <c r="L1" s="89"/>
      <c r="M1" s="88"/>
      <c r="N1" s="89"/>
      <c r="O1" s="88"/>
    </row>
    <row r="2" spans="1:15" x14ac:dyDescent="0.3">
      <c r="A2" s="2"/>
      <c r="B2" s="2"/>
      <c r="C2" s="2"/>
      <c r="D2" s="2"/>
      <c r="E2" s="2"/>
      <c r="F2" s="89"/>
      <c r="G2" s="2"/>
      <c r="H2" s="89"/>
      <c r="I2" s="89"/>
      <c r="J2" s="89"/>
      <c r="K2" s="88"/>
      <c r="L2" s="89"/>
      <c r="M2" s="88"/>
      <c r="N2" s="89"/>
      <c r="O2" s="88"/>
    </row>
    <row r="3" spans="1:15" x14ac:dyDescent="0.3">
      <c r="A3" s="2"/>
      <c r="B3" s="4" t="s">
        <v>38</v>
      </c>
      <c r="C3" s="2"/>
      <c r="D3" s="2"/>
      <c r="E3" s="2"/>
      <c r="F3" s="89"/>
      <c r="G3" s="2"/>
      <c r="H3" s="89"/>
      <c r="I3" s="89"/>
      <c r="J3" s="89"/>
      <c r="K3" s="88"/>
      <c r="L3" s="89"/>
      <c r="M3" s="88"/>
      <c r="N3" s="89"/>
      <c r="O3" s="88"/>
    </row>
    <row r="4" spans="1:15" x14ac:dyDescent="0.3">
      <c r="A4" s="2"/>
      <c r="B4" s="5" t="str">
        <f>+[1]METAS!D4</f>
        <v>ENERO - 2022</v>
      </c>
      <c r="C4" s="2"/>
      <c r="D4" s="2"/>
      <c r="E4" s="2"/>
      <c r="F4" s="89"/>
      <c r="G4" s="2"/>
      <c r="H4" s="89"/>
      <c r="I4" s="89"/>
      <c r="J4" s="89"/>
      <c r="K4" s="88"/>
      <c r="L4" s="89"/>
      <c r="M4" s="88"/>
      <c r="N4" s="89"/>
      <c r="O4" s="88"/>
    </row>
    <row r="5" spans="1:15" x14ac:dyDescent="0.3">
      <c r="A5" s="2"/>
      <c r="B5" s="4" t="s">
        <v>3</v>
      </c>
      <c r="C5" s="2"/>
      <c r="D5" s="2"/>
      <c r="E5" s="2"/>
      <c r="F5" s="89"/>
      <c r="G5" s="2"/>
      <c r="H5" s="89"/>
      <c r="I5" s="89"/>
      <c r="J5" s="89"/>
      <c r="K5" s="88"/>
      <c r="L5" s="89"/>
      <c r="M5" s="88"/>
      <c r="N5" s="89"/>
      <c r="O5" s="88"/>
    </row>
    <row r="6" spans="1:15" x14ac:dyDescent="0.3">
      <c r="A6" s="2"/>
      <c r="B6" s="7"/>
      <c r="C6" s="2"/>
      <c r="D6" s="2"/>
      <c r="E6" s="2"/>
      <c r="F6" s="89"/>
      <c r="G6" s="2"/>
      <c r="H6" s="89"/>
      <c r="I6" s="89"/>
      <c r="J6" s="89"/>
      <c r="K6" s="88"/>
      <c r="L6" s="89"/>
      <c r="M6" s="88"/>
      <c r="N6" s="89"/>
      <c r="O6" s="88"/>
    </row>
    <row r="7" spans="1:15" ht="27.6" x14ac:dyDescent="0.3">
      <c r="A7" s="87" t="s">
        <v>8</v>
      </c>
      <c r="B7" s="84" t="s">
        <v>37</v>
      </c>
      <c r="C7" s="84" t="s">
        <v>36</v>
      </c>
      <c r="D7" s="84" t="s">
        <v>35</v>
      </c>
      <c r="E7" s="86" t="s">
        <v>34</v>
      </c>
      <c r="F7" s="84" t="s">
        <v>33</v>
      </c>
      <c r="G7" s="85" t="s">
        <v>32</v>
      </c>
      <c r="H7" s="84" t="s">
        <v>31</v>
      </c>
      <c r="I7" s="84" t="s">
        <v>30</v>
      </c>
      <c r="J7" s="83" t="s">
        <v>29</v>
      </c>
      <c r="K7" s="82" t="s">
        <v>28</v>
      </c>
      <c r="L7" s="83" t="s">
        <v>27</v>
      </c>
      <c r="M7" s="82" t="s">
        <v>26</v>
      </c>
      <c r="N7" s="83" t="s">
        <v>25</v>
      </c>
      <c r="O7" s="82" t="s">
        <v>24</v>
      </c>
    </row>
    <row r="8" spans="1:15" s="78" customFormat="1" ht="15.6" x14ac:dyDescent="0.3">
      <c r="A8" s="77" t="s">
        <v>14</v>
      </c>
      <c r="B8" s="76">
        <v>117572480833</v>
      </c>
      <c r="C8" s="76">
        <v>117572480833</v>
      </c>
      <c r="D8" s="76">
        <v>23634602745.990002</v>
      </c>
      <c r="E8" s="69">
        <v>0.20102155350077711</v>
      </c>
      <c r="F8" s="76">
        <v>4608095314.8999996</v>
      </c>
      <c r="G8" s="69">
        <v>3.9193655541260038E-2</v>
      </c>
      <c r="H8" s="76">
        <v>91688347907.130005</v>
      </c>
      <c r="I8" s="76">
        <v>4608079914.0500002</v>
      </c>
      <c r="J8" s="76">
        <v>25884132925.869999</v>
      </c>
      <c r="K8" s="69">
        <v>0.22015468877139568</v>
      </c>
      <c r="L8" s="76">
        <v>93937878087.01001</v>
      </c>
      <c r="M8" s="69">
        <v>0.79897844649922301</v>
      </c>
      <c r="N8" s="76">
        <v>112964385518.10001</v>
      </c>
      <c r="O8" s="69">
        <v>0.96080634445874002</v>
      </c>
    </row>
    <row r="9" spans="1:15" s="78" customFormat="1" ht="15.6" x14ac:dyDescent="0.3">
      <c r="A9" s="81" t="s">
        <v>15</v>
      </c>
      <c r="B9" s="80">
        <v>67814484000</v>
      </c>
      <c r="C9" s="80">
        <v>67814484000</v>
      </c>
      <c r="D9" s="80">
        <v>3945297049</v>
      </c>
      <c r="E9" s="79">
        <v>5.8177793537439584E-2</v>
      </c>
      <c r="F9" s="80">
        <v>3919488939</v>
      </c>
      <c r="G9" s="79">
        <v>5.7797224247846522E-2</v>
      </c>
      <c r="H9" s="80">
        <v>64825036000</v>
      </c>
      <c r="I9" s="80">
        <v>3919488939</v>
      </c>
      <c r="J9" s="80">
        <v>2989448000</v>
      </c>
      <c r="K9" s="79">
        <v>4.4082736071544837E-2</v>
      </c>
      <c r="L9" s="80">
        <v>63869186951</v>
      </c>
      <c r="M9" s="79">
        <v>0.94182220646256043</v>
      </c>
      <c r="N9" s="80">
        <v>63894995061</v>
      </c>
      <c r="O9" s="79">
        <v>0.9422027757521535</v>
      </c>
    </row>
    <row r="10" spans="1:15" x14ac:dyDescent="0.3">
      <c r="A10" s="75" t="str">
        <f>+'[1]TD-EPA'!A6</f>
        <v>SALARIO</v>
      </c>
      <c r="B10" s="73">
        <v>37494799000</v>
      </c>
      <c r="C10" s="74">
        <v>37494799000</v>
      </c>
      <c r="D10" s="74">
        <v>2618330631</v>
      </c>
      <c r="E10" s="72">
        <v>6.9831835370020259E-2</v>
      </c>
      <c r="F10" s="73">
        <v>2607661554</v>
      </c>
      <c r="G10" s="72">
        <v>6.9547287185083989E-2</v>
      </c>
      <c r="H10" s="73">
        <v>37494799000</v>
      </c>
      <c r="I10" s="73">
        <v>2607661554</v>
      </c>
      <c r="J10" s="73">
        <v>0</v>
      </c>
      <c r="K10" s="72">
        <v>0</v>
      </c>
      <c r="L10" s="73">
        <v>34876468369</v>
      </c>
      <c r="M10" s="72">
        <v>0.93016816462997975</v>
      </c>
      <c r="N10" s="73">
        <v>34887137446</v>
      </c>
      <c r="O10" s="72">
        <v>0.93045271281491604</v>
      </c>
    </row>
    <row r="11" spans="1:15" ht="27.6" x14ac:dyDescent="0.3">
      <c r="A11" s="75" t="str">
        <f>+'[1]TD-EPA'!A7</f>
        <v>CONTRIBUCIONES INHERENTES A LA NÓMINA</v>
      </c>
      <c r="B11" s="73">
        <v>14673167000</v>
      </c>
      <c r="C11" s="74">
        <v>14673167000</v>
      </c>
      <c r="D11" s="74">
        <v>950329575</v>
      </c>
      <c r="E11" s="72">
        <v>6.4766493491146118E-2</v>
      </c>
      <c r="F11" s="73">
        <v>950244775</v>
      </c>
      <c r="G11" s="72">
        <v>6.4760714234357183E-2</v>
      </c>
      <c r="H11" s="73">
        <v>14673167000</v>
      </c>
      <c r="I11" s="73">
        <v>950244775</v>
      </c>
      <c r="J11" s="73">
        <v>0</v>
      </c>
      <c r="K11" s="72">
        <v>0</v>
      </c>
      <c r="L11" s="73">
        <v>13722837425</v>
      </c>
      <c r="M11" s="72">
        <v>0.93523350650885384</v>
      </c>
      <c r="N11" s="73">
        <v>13722922225</v>
      </c>
      <c r="O11" s="72">
        <v>0.93523928576564286</v>
      </c>
    </row>
    <row r="12" spans="1:15" ht="27.6" x14ac:dyDescent="0.3">
      <c r="A12" s="75" t="str">
        <f>+'[1]TD-EPA'!A8</f>
        <v>REMUNERACIONES NO CONSTITUTIVAS DE FACTOR SALARIAL</v>
      </c>
      <c r="B12" s="73">
        <v>12657070000</v>
      </c>
      <c r="C12" s="74">
        <v>12657070000</v>
      </c>
      <c r="D12" s="74">
        <v>376636843</v>
      </c>
      <c r="E12" s="72">
        <v>2.9757032472760285E-2</v>
      </c>
      <c r="F12" s="73">
        <v>361582610</v>
      </c>
      <c r="G12" s="72">
        <v>2.8567639271964207E-2</v>
      </c>
      <c r="H12" s="73">
        <v>12657070000</v>
      </c>
      <c r="I12" s="73">
        <v>361582610</v>
      </c>
      <c r="J12" s="73">
        <v>0</v>
      </c>
      <c r="K12" s="72">
        <v>0</v>
      </c>
      <c r="L12" s="73">
        <v>12280433157</v>
      </c>
      <c r="M12" s="72">
        <v>0.97024296752723971</v>
      </c>
      <c r="N12" s="73">
        <v>12295487390</v>
      </c>
      <c r="O12" s="72">
        <v>0.97143236072803585</v>
      </c>
    </row>
    <row r="13" spans="1:15" ht="27.6" x14ac:dyDescent="0.3">
      <c r="A13" s="75" t="str">
        <f>+'[1]TD-EPA'!A9</f>
        <v>OTROS GASTOS DE PERSONAL - DISTRIBUCIÓN PREVIO CONCEPTO DGPPN</v>
      </c>
      <c r="B13" s="73">
        <v>2989448000</v>
      </c>
      <c r="C13" s="74">
        <v>2989448000</v>
      </c>
      <c r="D13" s="74">
        <v>0</v>
      </c>
      <c r="E13" s="72">
        <v>0</v>
      </c>
      <c r="F13" s="73">
        <v>0</v>
      </c>
      <c r="G13" s="72">
        <v>0</v>
      </c>
      <c r="H13" s="73">
        <v>0</v>
      </c>
      <c r="I13" s="73">
        <v>0</v>
      </c>
      <c r="J13" s="73">
        <v>2989448000</v>
      </c>
      <c r="K13" s="72">
        <v>1</v>
      </c>
      <c r="L13" s="73">
        <v>2989448000</v>
      </c>
      <c r="M13" s="72">
        <v>1</v>
      </c>
      <c r="N13" s="73">
        <v>2989448000</v>
      </c>
      <c r="O13" s="72">
        <v>1</v>
      </c>
    </row>
    <row r="14" spans="1:15" s="78" customFormat="1" ht="15" customHeight="1" x14ac:dyDescent="0.3">
      <c r="A14" s="81" t="s">
        <v>16</v>
      </c>
      <c r="B14" s="80">
        <v>38555699677</v>
      </c>
      <c r="C14" s="80">
        <v>38555699677</v>
      </c>
      <c r="D14" s="80">
        <v>19640037143.09</v>
      </c>
      <c r="E14" s="79">
        <v>0.50939387192099272</v>
      </c>
      <c r="F14" s="80">
        <v>658658575</v>
      </c>
      <c r="G14" s="79">
        <v>1.7083299758995578E-2</v>
      </c>
      <c r="H14" s="80">
        <v>21170845124.130001</v>
      </c>
      <c r="I14" s="80">
        <v>658658575</v>
      </c>
      <c r="J14" s="80">
        <v>17384854552.869999</v>
      </c>
      <c r="K14" s="79">
        <v>0.45090232309389922</v>
      </c>
      <c r="L14" s="80">
        <v>18915662533.91</v>
      </c>
      <c r="M14" s="79">
        <v>0.49060612807900722</v>
      </c>
      <c r="N14" s="80">
        <v>37897041102</v>
      </c>
      <c r="O14" s="79">
        <v>0.98291670024100442</v>
      </c>
    </row>
    <row r="15" spans="1:15" x14ac:dyDescent="0.3">
      <c r="A15" s="75" t="str">
        <f>+'[1]TD-EPA'!A11</f>
        <v>ADQUISICIÓN DE BIENES  Y SERVICIOS</v>
      </c>
      <c r="B15" s="73">
        <v>38555699677</v>
      </c>
      <c r="C15" s="74">
        <v>38555699677</v>
      </c>
      <c r="D15" s="74">
        <v>19640037143.09</v>
      </c>
      <c r="E15" s="72">
        <v>0.50939387192099272</v>
      </c>
      <c r="F15" s="73">
        <v>658658575</v>
      </c>
      <c r="G15" s="72">
        <v>1.7083299758995578E-2</v>
      </c>
      <c r="H15" s="73">
        <v>21170845124.130001</v>
      </c>
      <c r="I15" s="73">
        <v>658658575</v>
      </c>
      <c r="J15" s="73">
        <v>17384854552.869999</v>
      </c>
      <c r="K15" s="72">
        <v>0.45090232309389922</v>
      </c>
      <c r="L15" s="73">
        <v>18915662533.91</v>
      </c>
      <c r="M15" s="72">
        <v>0.49060612807900722</v>
      </c>
      <c r="N15" s="73">
        <v>37897041102</v>
      </c>
      <c r="O15" s="72">
        <v>0.98291670024100442</v>
      </c>
    </row>
    <row r="16" spans="1:15" s="78" customFormat="1" ht="15.6" x14ac:dyDescent="0.3">
      <c r="A16" s="81" t="s">
        <v>17</v>
      </c>
      <c r="B16" s="80">
        <v>10470282156</v>
      </c>
      <c r="C16" s="80">
        <v>10470282156</v>
      </c>
      <c r="D16" s="80">
        <v>49268553.899999999</v>
      </c>
      <c r="E16" s="79">
        <v>4.7055612414195194E-3</v>
      </c>
      <c r="F16" s="80">
        <v>29947800.899999999</v>
      </c>
      <c r="G16" s="79">
        <v>2.8602668441784444E-3</v>
      </c>
      <c r="H16" s="80">
        <v>5692466783</v>
      </c>
      <c r="I16" s="80">
        <v>29932400.050000001</v>
      </c>
      <c r="J16" s="80">
        <v>4777815373</v>
      </c>
      <c r="K16" s="79">
        <v>0.45632154910572975</v>
      </c>
      <c r="L16" s="80">
        <v>10421013602.1</v>
      </c>
      <c r="M16" s="79">
        <v>0.99529443875858048</v>
      </c>
      <c r="N16" s="80">
        <v>10440334355.1</v>
      </c>
      <c r="O16" s="79">
        <v>0.99713973315582161</v>
      </c>
    </row>
    <row r="17" spans="1:15" x14ac:dyDescent="0.3">
      <c r="A17" s="75" t="str">
        <f>+'[1]TD-EPA'!A13</f>
        <v>MESADAS PENSIONALES (DE PENSIONES)</v>
      </c>
      <c r="B17" s="73">
        <v>460232000</v>
      </c>
      <c r="C17" s="74">
        <v>460232000</v>
      </c>
      <c r="D17" s="74">
        <v>26650237.899999999</v>
      </c>
      <c r="E17" s="72">
        <v>5.7906094969493643E-2</v>
      </c>
      <c r="F17" s="73">
        <v>26650237.899999999</v>
      </c>
      <c r="G17" s="72">
        <v>5.7906094969493643E-2</v>
      </c>
      <c r="H17" s="73">
        <v>460000000</v>
      </c>
      <c r="I17" s="73">
        <v>26634837.050000001</v>
      </c>
      <c r="J17" s="73">
        <v>232000</v>
      </c>
      <c r="K17" s="72">
        <v>5.0409358758191525E-4</v>
      </c>
      <c r="L17" s="73">
        <v>433581762.10000002</v>
      </c>
      <c r="M17" s="72">
        <v>0.94209390503050638</v>
      </c>
      <c r="N17" s="73">
        <v>433581762.10000002</v>
      </c>
      <c r="O17" s="72">
        <v>0.94209390503050638</v>
      </c>
    </row>
    <row r="18" spans="1:15" ht="41.4" x14ac:dyDescent="0.3">
      <c r="A18" s="75" t="str">
        <f>+'[1]TD-EPA'!A14</f>
        <v>INCAPACIDADES Y LICENCIAS DE MATERNIDAD Y PATERNIDAD (NO DE PENSIONES)</v>
      </c>
      <c r="B18" s="73">
        <v>144217000</v>
      </c>
      <c r="C18" s="74">
        <v>144217000</v>
      </c>
      <c r="D18" s="74">
        <v>3297563</v>
      </c>
      <c r="E18" s="72">
        <v>2.2865286339335864E-2</v>
      </c>
      <c r="F18" s="73">
        <v>3297563</v>
      </c>
      <c r="G18" s="72">
        <v>2.2865286339335864E-2</v>
      </c>
      <c r="H18" s="73">
        <v>144217000</v>
      </c>
      <c r="I18" s="73">
        <v>3297563</v>
      </c>
      <c r="J18" s="73">
        <v>0</v>
      </c>
      <c r="K18" s="72">
        <v>0</v>
      </c>
      <c r="L18" s="73">
        <v>140919437</v>
      </c>
      <c r="M18" s="72">
        <v>0.97713471366066418</v>
      </c>
      <c r="N18" s="73">
        <v>140919437</v>
      </c>
      <c r="O18" s="72">
        <v>0.97713471366066418</v>
      </c>
    </row>
    <row r="19" spans="1:15" ht="27.6" x14ac:dyDescent="0.3">
      <c r="A19" s="75" t="str">
        <f>+'[1]TD-EPA'!A15</f>
        <v>PLANES COMPLEMENTARIOS DE SALUD (NO DE PENSIONES).</v>
      </c>
      <c r="B19" s="73">
        <v>729812000</v>
      </c>
      <c r="C19" s="74">
        <v>729812000</v>
      </c>
      <c r="D19" s="74">
        <v>0</v>
      </c>
      <c r="E19" s="72">
        <v>0</v>
      </c>
      <c r="F19" s="73">
        <v>0</v>
      </c>
      <c r="G19" s="72">
        <v>0</v>
      </c>
      <c r="H19" s="73">
        <v>648325783</v>
      </c>
      <c r="I19" s="73">
        <v>0</v>
      </c>
      <c r="J19" s="73">
        <v>81486217</v>
      </c>
      <c r="K19" s="72">
        <v>0.1116537094484607</v>
      </c>
      <c r="L19" s="73">
        <v>729812000</v>
      </c>
      <c r="M19" s="72">
        <v>1</v>
      </c>
      <c r="N19" s="73">
        <v>729812000</v>
      </c>
      <c r="O19" s="72">
        <v>1</v>
      </c>
    </row>
    <row r="20" spans="1:15" x14ac:dyDescent="0.3">
      <c r="A20" s="75" t="str">
        <f>+'[1]TD-EPA'!A16</f>
        <v>A ORGANIZACIONES INTERNACIONALES</v>
      </c>
      <c r="B20" s="73">
        <v>347612000</v>
      </c>
      <c r="C20" s="74">
        <v>347612000</v>
      </c>
      <c r="D20" s="74">
        <v>0</v>
      </c>
      <c r="E20" s="72">
        <v>0</v>
      </c>
      <c r="F20" s="73">
        <v>0</v>
      </c>
      <c r="G20" s="72">
        <v>0</v>
      </c>
      <c r="H20" s="73">
        <v>347612000</v>
      </c>
      <c r="I20" s="73">
        <v>0</v>
      </c>
      <c r="J20" s="73">
        <v>0</v>
      </c>
      <c r="K20" s="72">
        <v>0</v>
      </c>
      <c r="L20" s="73">
        <v>347612000</v>
      </c>
      <c r="M20" s="72">
        <v>1</v>
      </c>
      <c r="N20" s="73">
        <v>347612000</v>
      </c>
      <c r="O20" s="72">
        <v>1</v>
      </c>
    </row>
    <row r="21" spans="1:15" ht="27.6" x14ac:dyDescent="0.3">
      <c r="A21" s="75" t="str">
        <f>+'[1]TD-EPA'!A17</f>
        <v>OTRAS TRANSFERENCIAS - DISTRIBUCIÓN PREVIO CONCEPTO DGPPN</v>
      </c>
      <c r="B21" s="73">
        <v>4696097156</v>
      </c>
      <c r="C21" s="74">
        <v>4696097156</v>
      </c>
      <c r="D21" s="74">
        <v>0</v>
      </c>
      <c r="E21" s="72">
        <v>0</v>
      </c>
      <c r="F21" s="73">
        <v>0</v>
      </c>
      <c r="G21" s="72">
        <v>0</v>
      </c>
      <c r="H21" s="73">
        <v>0</v>
      </c>
      <c r="I21" s="73">
        <v>0</v>
      </c>
      <c r="J21" s="73">
        <v>4696097156</v>
      </c>
      <c r="K21" s="72">
        <v>1</v>
      </c>
      <c r="L21" s="73">
        <v>4696097156</v>
      </c>
      <c r="M21" s="72">
        <v>1</v>
      </c>
      <c r="N21" s="73">
        <v>4696097156</v>
      </c>
      <c r="O21" s="72">
        <v>1</v>
      </c>
    </row>
    <row r="22" spans="1:15" x14ac:dyDescent="0.3">
      <c r="A22" s="75" t="str">
        <f>+'[1]TD-EPA'!A18</f>
        <v>SENTENCIAS Y CONCILIACIONES</v>
      </c>
      <c r="B22" s="73">
        <v>4092312000</v>
      </c>
      <c r="C22" s="74">
        <v>4092312000</v>
      </c>
      <c r="D22" s="74">
        <v>19320753</v>
      </c>
      <c r="E22" s="72">
        <v>4.7212316656208035E-3</v>
      </c>
      <c r="F22" s="73">
        <v>0</v>
      </c>
      <c r="G22" s="72">
        <v>0</v>
      </c>
      <c r="H22" s="73">
        <v>4092312000</v>
      </c>
      <c r="I22" s="73">
        <v>0</v>
      </c>
      <c r="J22" s="73">
        <v>0</v>
      </c>
      <c r="K22" s="72">
        <v>0</v>
      </c>
      <c r="L22" s="73">
        <v>4072991247</v>
      </c>
      <c r="M22" s="72">
        <v>0.99527876833437923</v>
      </c>
      <c r="N22" s="73">
        <v>4092312000</v>
      </c>
      <c r="O22" s="72">
        <v>1</v>
      </c>
    </row>
    <row r="23" spans="1:15" ht="27.6" x14ac:dyDescent="0.3">
      <c r="A23" s="81" t="s">
        <v>18</v>
      </c>
      <c r="B23" s="80">
        <v>708130000</v>
      </c>
      <c r="C23" s="80">
        <v>708130000</v>
      </c>
      <c r="D23" s="80">
        <v>0</v>
      </c>
      <c r="E23" s="79">
        <v>0</v>
      </c>
      <c r="F23" s="80">
        <v>0</v>
      </c>
      <c r="G23" s="79">
        <v>0</v>
      </c>
      <c r="H23" s="80">
        <v>0</v>
      </c>
      <c r="I23" s="80">
        <v>0</v>
      </c>
      <c r="J23" s="80">
        <v>708130000</v>
      </c>
      <c r="K23" s="79">
        <v>1</v>
      </c>
      <c r="L23" s="80">
        <v>708130000</v>
      </c>
      <c r="M23" s="79">
        <v>1</v>
      </c>
      <c r="N23" s="80">
        <v>708130000</v>
      </c>
      <c r="O23" s="79">
        <v>1</v>
      </c>
    </row>
    <row r="24" spans="1:15" x14ac:dyDescent="0.3">
      <c r="A24" s="75" t="str">
        <f>+'[1]TD-EPA'!A20</f>
        <v>IMPUESTOS</v>
      </c>
      <c r="B24" s="73">
        <v>56167000</v>
      </c>
      <c r="C24" s="74">
        <v>56167000</v>
      </c>
      <c r="D24" s="74">
        <v>0</v>
      </c>
      <c r="E24" s="72">
        <v>0</v>
      </c>
      <c r="F24" s="73">
        <v>0</v>
      </c>
      <c r="G24" s="72">
        <v>0</v>
      </c>
      <c r="H24" s="73">
        <v>0</v>
      </c>
      <c r="I24" s="73">
        <v>0</v>
      </c>
      <c r="J24" s="73">
        <v>56167000</v>
      </c>
      <c r="K24" s="72">
        <v>1</v>
      </c>
      <c r="L24" s="73">
        <v>56167000</v>
      </c>
      <c r="M24" s="72">
        <v>1</v>
      </c>
      <c r="N24" s="73">
        <v>56167000</v>
      </c>
      <c r="O24" s="72">
        <v>1</v>
      </c>
    </row>
    <row r="25" spans="1:15" s="78" customFormat="1" ht="15.6" x14ac:dyDescent="0.3">
      <c r="A25" s="75" t="str">
        <f>+'[1]TD-EPA'!A21</f>
        <v>CUOTA DE FISCALIZACIÓN Y AUDITAJE</v>
      </c>
      <c r="B25" s="73">
        <v>651963000</v>
      </c>
      <c r="C25" s="74">
        <v>651963000</v>
      </c>
      <c r="D25" s="74">
        <v>0</v>
      </c>
      <c r="E25" s="72">
        <v>0</v>
      </c>
      <c r="F25" s="73">
        <v>0</v>
      </c>
      <c r="G25" s="72">
        <v>0</v>
      </c>
      <c r="H25" s="73">
        <v>0</v>
      </c>
      <c r="I25" s="73">
        <v>0</v>
      </c>
      <c r="J25" s="73">
        <v>651963000</v>
      </c>
      <c r="K25" s="72">
        <v>1</v>
      </c>
      <c r="L25" s="73">
        <v>651963000</v>
      </c>
      <c r="M25" s="72">
        <v>1</v>
      </c>
      <c r="N25" s="73">
        <v>651963000</v>
      </c>
      <c r="O25" s="72">
        <v>1</v>
      </c>
    </row>
    <row r="26" spans="1:15" s="78" customFormat="1" ht="15.6" x14ac:dyDescent="0.3">
      <c r="A26" s="81" t="s">
        <v>19</v>
      </c>
      <c r="B26" s="80">
        <v>23885000</v>
      </c>
      <c r="C26" s="80">
        <v>23885000</v>
      </c>
      <c r="D26" s="80">
        <v>0</v>
      </c>
      <c r="E26" s="79">
        <v>0</v>
      </c>
      <c r="F26" s="80">
        <v>0</v>
      </c>
      <c r="G26" s="79">
        <v>0</v>
      </c>
      <c r="H26" s="80">
        <v>0</v>
      </c>
      <c r="I26" s="80">
        <v>0</v>
      </c>
      <c r="J26" s="80">
        <v>23885000</v>
      </c>
      <c r="K26" s="79">
        <v>1</v>
      </c>
      <c r="L26" s="80">
        <v>23885000</v>
      </c>
      <c r="M26" s="79">
        <v>1</v>
      </c>
      <c r="N26" s="80">
        <v>23885000</v>
      </c>
      <c r="O26" s="79">
        <v>1</v>
      </c>
    </row>
    <row r="27" spans="1:15" x14ac:dyDescent="0.3">
      <c r="A27" s="75" t="str">
        <f>+'[1]TD-EPA'!A37</f>
        <v>APORTES AL FONDO DE CONTINGENCIAS</v>
      </c>
      <c r="B27" s="73">
        <v>23885000</v>
      </c>
      <c r="C27" s="74">
        <v>23885000</v>
      </c>
      <c r="D27" s="74">
        <v>0</v>
      </c>
      <c r="E27" s="72">
        <v>0</v>
      </c>
      <c r="F27" s="73">
        <v>0</v>
      </c>
      <c r="G27" s="72">
        <v>0</v>
      </c>
      <c r="H27" s="73">
        <v>0</v>
      </c>
      <c r="I27" s="73">
        <v>0</v>
      </c>
      <c r="J27" s="73">
        <v>23885000</v>
      </c>
      <c r="K27" s="72">
        <v>1</v>
      </c>
      <c r="L27" s="73">
        <v>23885000</v>
      </c>
      <c r="M27" s="72">
        <v>1</v>
      </c>
      <c r="N27" s="73">
        <v>23885000</v>
      </c>
      <c r="O27" s="72">
        <v>1</v>
      </c>
    </row>
    <row r="28" spans="1:15" x14ac:dyDescent="0.3">
      <c r="A28" s="77" t="s">
        <v>23</v>
      </c>
      <c r="B28" s="76">
        <v>143447151920</v>
      </c>
      <c r="C28" s="76">
        <v>143447151920</v>
      </c>
      <c r="D28" s="76">
        <v>106371151356.94</v>
      </c>
      <c r="E28" s="69">
        <v>0.74153547096050287</v>
      </c>
      <c r="F28" s="76">
        <v>16146864</v>
      </c>
      <c r="G28" s="69">
        <v>1.1256315502872482E-4</v>
      </c>
      <c r="H28" s="76">
        <v>110180468969.94</v>
      </c>
      <c r="I28" s="76">
        <v>12930313</v>
      </c>
      <c r="J28" s="76">
        <v>33266682950.059998</v>
      </c>
      <c r="K28" s="69">
        <v>0.23190898184310216</v>
      </c>
      <c r="L28" s="76">
        <v>37076000563.059998</v>
      </c>
      <c r="M28" s="69">
        <v>0.25846452903949713</v>
      </c>
      <c r="N28" s="76">
        <v>143431005056</v>
      </c>
      <c r="O28" s="69">
        <v>0.99988743684497128</v>
      </c>
    </row>
    <row r="29" spans="1:15" ht="55.2" x14ac:dyDescent="0.3">
      <c r="A29" s="75" t="str">
        <f>+'[1]TD-EPA'!A24</f>
        <v>INCREMENTO DE LA COBERTURA DE LOS SERVICIOS DE LA RED NACIONAL DE PROTECCIÓN AL CONSUMIDOR EN EL TERRITORIO  NACIONAL</v>
      </c>
      <c r="B29" s="73">
        <v>31670516167</v>
      </c>
      <c r="C29" s="74">
        <v>31670516167</v>
      </c>
      <c r="D29" s="74">
        <v>25985806632</v>
      </c>
      <c r="E29" s="72">
        <v>0.82050467680967742</v>
      </c>
      <c r="F29" s="73">
        <v>12930313</v>
      </c>
      <c r="G29" s="72">
        <v>4.0827604235491147E-4</v>
      </c>
      <c r="H29" s="73">
        <v>27636470723</v>
      </c>
      <c r="I29" s="73">
        <v>12930313</v>
      </c>
      <c r="J29" s="73">
        <v>4034045444</v>
      </c>
      <c r="K29" s="72">
        <v>0.12737542459770165</v>
      </c>
      <c r="L29" s="73">
        <v>5684709535</v>
      </c>
      <c r="M29" s="72">
        <v>0.17949532319032255</v>
      </c>
      <c r="N29" s="73">
        <v>31657585854</v>
      </c>
      <c r="O29" s="72">
        <v>0.99959172395764506</v>
      </c>
    </row>
    <row r="30" spans="1:15" ht="55.2" x14ac:dyDescent="0.3">
      <c r="A30" s="75" t="str">
        <f>+'[1]TD-EPA'!A25</f>
        <v>FORTALECIMIENTO DE LA FUNCIÓN JURISDICCIONAL DE LA SUPERINTENDENCIA DE INDUSTRIA Y COMERCIO A NIVEL  NACIONAL</v>
      </c>
      <c r="B30" s="73">
        <v>2407734381</v>
      </c>
      <c r="C30" s="74">
        <v>2407734381</v>
      </c>
      <c r="D30" s="74">
        <v>2357195584</v>
      </c>
      <c r="E30" s="72">
        <v>0.97900981212927241</v>
      </c>
      <c r="F30" s="73">
        <v>0</v>
      </c>
      <c r="G30" s="72">
        <v>0</v>
      </c>
      <c r="H30" s="73">
        <v>2392374381</v>
      </c>
      <c r="I30" s="73">
        <v>0</v>
      </c>
      <c r="J30" s="73">
        <v>15360000</v>
      </c>
      <c r="K30" s="72">
        <v>6.3794412378746527E-3</v>
      </c>
      <c r="L30" s="73">
        <v>50538797</v>
      </c>
      <c r="M30" s="72">
        <v>2.0990187870727588E-2</v>
      </c>
      <c r="N30" s="73">
        <v>2407734381</v>
      </c>
      <c r="O30" s="72">
        <v>1</v>
      </c>
    </row>
    <row r="31" spans="1:15" ht="27.6" x14ac:dyDescent="0.3">
      <c r="A31" s="75" t="str">
        <f>+'[1]TD-EPA'!A26</f>
        <v>FORTALECIMIENTO DE LA PROTECCIÓN DE DATOS PERSONALES A NIVEL  NACIONAL</v>
      </c>
      <c r="B31" s="73">
        <v>6486410011</v>
      </c>
      <c r="C31" s="74">
        <v>6486410011</v>
      </c>
      <c r="D31" s="74">
        <v>6406751478</v>
      </c>
      <c r="E31" s="72">
        <v>0.98771916470514343</v>
      </c>
      <c r="F31" s="73">
        <v>0</v>
      </c>
      <c r="G31" s="72">
        <v>0</v>
      </c>
      <c r="H31" s="73">
        <v>6486201861</v>
      </c>
      <c r="I31" s="73">
        <v>0</v>
      </c>
      <c r="J31" s="73">
        <v>208150</v>
      </c>
      <c r="K31" s="72">
        <v>3.2090170008835107E-5</v>
      </c>
      <c r="L31" s="73">
        <v>79658533</v>
      </c>
      <c r="M31" s="72">
        <v>1.2280835294856601E-2</v>
      </c>
      <c r="N31" s="73">
        <v>6486410011</v>
      </c>
      <c r="O31" s="72">
        <v>1</v>
      </c>
    </row>
    <row r="32" spans="1:15" ht="55.2" x14ac:dyDescent="0.3">
      <c r="A32" s="75" t="str">
        <f>+'[1]TD-EPA'!A27</f>
        <v>FORTALECIMIENTO DEL RÉGIMEN DE PROTECCIÓN DE LA LIBRE COMPETENCIA ECONÓMICA EN LOS MERCADOS A NIVEL  NACIONAL</v>
      </c>
      <c r="B32" s="73">
        <v>9232373327</v>
      </c>
      <c r="C32" s="74">
        <v>9232373327</v>
      </c>
      <c r="D32" s="74">
        <v>9024678171</v>
      </c>
      <c r="E32" s="72">
        <v>0.9775036007921607</v>
      </c>
      <c r="F32" s="73">
        <v>0</v>
      </c>
      <c r="G32" s="72">
        <v>0</v>
      </c>
      <c r="H32" s="73">
        <v>9232373327</v>
      </c>
      <c r="I32" s="73">
        <v>0</v>
      </c>
      <c r="J32" s="73">
        <v>0</v>
      </c>
      <c r="K32" s="72">
        <v>0</v>
      </c>
      <c r="L32" s="73">
        <v>207695156</v>
      </c>
      <c r="M32" s="72">
        <v>2.2496399207839357E-2</v>
      </c>
      <c r="N32" s="73">
        <v>9232373327</v>
      </c>
      <c r="O32" s="72">
        <v>1</v>
      </c>
    </row>
    <row r="33" spans="1:15" ht="55.2" x14ac:dyDescent="0.3">
      <c r="A33" s="75" t="str">
        <f>+'[1]TD-EPA'!A28</f>
        <v>FORTALECIMIENTO DE LA ATENCIÓN Y PROMOCIÓN DE TRÁMITES Y SERVICIOS EN EL MARCO DEL SISTEMA DE PROPIEDAD INDUSTRIAL A NIVEL  NACIONAL</v>
      </c>
      <c r="B33" s="73">
        <v>8854608251</v>
      </c>
      <c r="C33" s="74">
        <v>8854608251</v>
      </c>
      <c r="D33" s="74">
        <v>8088657436</v>
      </c>
      <c r="E33" s="72">
        <v>0.91349692800768489</v>
      </c>
      <c r="F33" s="73">
        <v>0</v>
      </c>
      <c r="G33" s="72">
        <v>0</v>
      </c>
      <c r="H33" s="73">
        <v>8294017001</v>
      </c>
      <c r="I33" s="73">
        <v>0</v>
      </c>
      <c r="J33" s="73">
        <v>560591250</v>
      </c>
      <c r="K33" s="72">
        <v>6.3310677797257645E-2</v>
      </c>
      <c r="L33" s="73">
        <v>765950815</v>
      </c>
      <c r="M33" s="72">
        <v>8.6503071992315064E-2</v>
      </c>
      <c r="N33" s="73">
        <v>8854608251</v>
      </c>
      <c r="O33" s="72">
        <v>1</v>
      </c>
    </row>
    <row r="34" spans="1:15" ht="55.2" x14ac:dyDescent="0.3">
      <c r="A34" s="75" t="str">
        <f>+'[1]TD-EPA'!A29</f>
        <v>MEJORAMIENTO EN LA EJECUCIÓN DE LAS FUNCIONES ASIGNADAS EN MATERIA DE PROTECCIÓN AL CONSUMIDOR A NIVEL  NACIONAL</v>
      </c>
      <c r="B34" s="73">
        <v>7315802173</v>
      </c>
      <c r="C34" s="74">
        <v>7315802173</v>
      </c>
      <c r="D34" s="74">
        <v>7049763395</v>
      </c>
      <c r="E34" s="72">
        <v>0.96363505030496133</v>
      </c>
      <c r="F34" s="73">
        <v>0</v>
      </c>
      <c r="G34" s="72">
        <v>0</v>
      </c>
      <c r="H34" s="73">
        <v>7311979188</v>
      </c>
      <c r="I34" s="73">
        <v>0</v>
      </c>
      <c r="J34" s="73">
        <v>3822985</v>
      </c>
      <c r="K34" s="72">
        <v>5.2256538785442632E-4</v>
      </c>
      <c r="L34" s="73">
        <v>266038778</v>
      </c>
      <c r="M34" s="72">
        <v>3.6364949695038729E-2</v>
      </c>
      <c r="N34" s="73">
        <v>7315802173</v>
      </c>
      <c r="O34" s="72">
        <v>1</v>
      </c>
    </row>
    <row r="35" spans="1:15" ht="96.6" x14ac:dyDescent="0.3">
      <c r="A35" s="75" t="str">
        <f>+'[1]TD-EPA'!A30</f>
        <v>FORTALECIMIENTO DE LA FUNCIÓN DE INSPECCIÓN, CONTROL Y VIGILANCIA DE LA SUPERINTENDENCIA DE INDUSTRIA Y COMERCIO EN EL MARCO DEL SUBSISTEMA NACIONAL DE CALIDAD, EL RÉGIMEN DE CONTROL DE PRECIOS Y EL SECTOR VALUATORIO A NIVEL  NACIONAL</v>
      </c>
      <c r="B35" s="73">
        <v>6167192184</v>
      </c>
      <c r="C35" s="74">
        <v>6167192184</v>
      </c>
      <c r="D35" s="74">
        <v>5612921093</v>
      </c>
      <c r="E35" s="72">
        <v>0.91012586044618715</v>
      </c>
      <c r="F35" s="73">
        <v>0</v>
      </c>
      <c r="G35" s="72">
        <v>0</v>
      </c>
      <c r="H35" s="73">
        <v>6167192184</v>
      </c>
      <c r="I35" s="73">
        <v>0</v>
      </c>
      <c r="J35" s="73">
        <v>0</v>
      </c>
      <c r="K35" s="72">
        <v>0</v>
      </c>
      <c r="L35" s="73">
        <v>554271091</v>
      </c>
      <c r="M35" s="72">
        <v>8.9874139553812876E-2</v>
      </c>
      <c r="N35" s="73">
        <v>6167192184</v>
      </c>
      <c r="O35" s="72">
        <v>1</v>
      </c>
    </row>
    <row r="36" spans="1:15" ht="55.2" x14ac:dyDescent="0.3">
      <c r="A36" s="75" t="str">
        <f>+'[1]TD-EPA'!A32</f>
        <v>FORTALECIMIENTO DEL SISTEMA DE ATENCIÓN AL CIUDADANO DE LA SUPERINTENDENCIA DE INDUSTRIA Y COMERCIO A NIVEL  NACIONAL</v>
      </c>
      <c r="B36" s="73">
        <v>30499635895</v>
      </c>
      <c r="C36" s="74">
        <v>30499635895</v>
      </c>
      <c r="D36" s="74">
        <v>16269314957.870001</v>
      </c>
      <c r="E36" s="72">
        <v>0.53342653052907862</v>
      </c>
      <c r="F36" s="73">
        <v>0</v>
      </c>
      <c r="G36" s="72">
        <v>0</v>
      </c>
      <c r="H36" s="73">
        <v>16986359926.870001</v>
      </c>
      <c r="I36" s="73">
        <v>0</v>
      </c>
      <c r="J36" s="73">
        <v>13513275968.129999</v>
      </c>
      <c r="K36" s="72">
        <v>0.44306351769744623</v>
      </c>
      <c r="L36" s="73">
        <v>14230320937.129999</v>
      </c>
      <c r="M36" s="72">
        <v>0.46657346947092132</v>
      </c>
      <c r="N36" s="73">
        <v>30499635895</v>
      </c>
      <c r="O36" s="72">
        <v>1</v>
      </c>
    </row>
    <row r="37" spans="1:15" ht="69" x14ac:dyDescent="0.3">
      <c r="A37" s="75" t="str">
        <f>+'[1]TD-EPA'!A33</f>
        <v>MEJORAMIENTO DE LOS SISTEMAS DE INFORMACIÓN Y SERVICIOS TECNOLÓGICOS DE LA SUPERINTENDENCIA DE INDUSTRIA Y COMERCIO EN EL TERRITORIO  NACIONAL</v>
      </c>
      <c r="B37" s="73">
        <v>37420081699</v>
      </c>
      <c r="C37" s="74">
        <v>37420081699</v>
      </c>
      <c r="D37" s="74">
        <v>22346016775.07</v>
      </c>
      <c r="E37" s="72">
        <v>0.59716643471858499</v>
      </c>
      <c r="F37" s="73">
        <v>3216551</v>
      </c>
      <c r="G37" s="72">
        <v>8.595788287885961E-5</v>
      </c>
      <c r="H37" s="73">
        <v>22431294682.07</v>
      </c>
      <c r="I37" s="73">
        <v>0</v>
      </c>
      <c r="J37" s="73">
        <v>14988787016.93</v>
      </c>
      <c r="K37" s="72">
        <v>0.40055463099992522</v>
      </c>
      <c r="L37" s="73">
        <v>15074064923.93</v>
      </c>
      <c r="M37" s="72">
        <v>0.40283356528141501</v>
      </c>
      <c r="N37" s="73">
        <v>37416865148</v>
      </c>
      <c r="O37" s="72">
        <v>0.99991404211712109</v>
      </c>
    </row>
    <row r="38" spans="1:15" ht="55.2" x14ac:dyDescent="0.3">
      <c r="A38" s="75" t="str">
        <f>+'[1]TD-EPA'!A34</f>
        <v>MEJORAMIENTO EN LA CALIDAD DE LA GESTIÓN ESTRATÉGICA DE LA SUPERINTENDENCIA DE INDUSTRIA Y COMERCIO A NIVEL  NACIONAL</v>
      </c>
      <c r="B38" s="73">
        <v>3392797832</v>
      </c>
      <c r="C38" s="74">
        <v>3392797832</v>
      </c>
      <c r="D38" s="74">
        <v>3230045835</v>
      </c>
      <c r="E38" s="72">
        <v>0.95203015179243367</v>
      </c>
      <c r="F38" s="73">
        <v>0</v>
      </c>
      <c r="G38" s="72">
        <v>0</v>
      </c>
      <c r="H38" s="73">
        <v>3242205696</v>
      </c>
      <c r="I38" s="73">
        <v>0</v>
      </c>
      <c r="J38" s="73">
        <v>150592136</v>
      </c>
      <c r="K38" s="72">
        <v>4.4385826523364744E-2</v>
      </c>
      <c r="L38" s="73">
        <v>162751997</v>
      </c>
      <c r="M38" s="72">
        <v>4.7969848207566293E-2</v>
      </c>
      <c r="N38" s="73">
        <v>3392797832</v>
      </c>
      <c r="O38" s="72">
        <v>1</v>
      </c>
    </row>
    <row r="39" spans="1:15" s="68" customFormat="1" x14ac:dyDescent="0.3">
      <c r="A39" s="71" t="s">
        <v>21</v>
      </c>
      <c r="B39" s="70">
        <v>261019632753</v>
      </c>
      <c r="C39" s="70">
        <v>261019632753</v>
      </c>
      <c r="D39" s="70">
        <v>130005754102.93001</v>
      </c>
      <c r="E39" s="69">
        <v>0.49806887218308599</v>
      </c>
      <c r="F39" s="70">
        <v>4624242178.8999996</v>
      </c>
      <c r="G39" s="69">
        <v>1.771607035887553E-2</v>
      </c>
      <c r="H39" s="70">
        <v>201868816877.07001</v>
      </c>
      <c r="I39" s="70">
        <v>4621010227.0500002</v>
      </c>
      <c r="J39" s="70">
        <v>59150815875.929993</v>
      </c>
      <c r="K39" s="69">
        <v>0.22661443222511832</v>
      </c>
      <c r="L39" s="70">
        <v>131013878650.07001</v>
      </c>
      <c r="M39" s="69">
        <v>0.50193112781691407</v>
      </c>
      <c r="N39" s="70">
        <v>256395390574.10001</v>
      </c>
      <c r="O39" s="69">
        <v>0.98228392964112454</v>
      </c>
    </row>
    <row r="40" spans="1:15" x14ac:dyDescent="0.3">
      <c r="A40" s="68"/>
      <c r="B40" s="65">
        <f>B39-[2]REP_EPG034_EjecucionPresupuesta!P32</f>
        <v>120524749753</v>
      </c>
      <c r="C40" s="67">
        <f>C39-[2]REP_EPG034_EjecucionPresupuesta!S32</f>
        <v>120524749753</v>
      </c>
      <c r="D40" s="67">
        <f>D39-[2]REP_EPG034_EjecucionPresupuesta!W32</f>
        <v>77322038908.380005</v>
      </c>
      <c r="E40" s="64">
        <f>D39/C39</f>
        <v>0.49806887218308599</v>
      </c>
      <c r="F40" s="65">
        <f>F39-[2]REP_EPG034_EjecucionPresupuesta!X32</f>
        <v>-297008060.30000019</v>
      </c>
      <c r="G40" s="64">
        <f>F39/C39</f>
        <v>1.771607035887553E-2</v>
      </c>
      <c r="H40" s="65">
        <f>H39-[2]REP_EPG034_EjecucionPresupuesta!U32</f>
        <v>92857263442.990005</v>
      </c>
      <c r="I40" s="65">
        <f>I39-[2]REP_EPG034_EjecucionPresupuesta!Z32</f>
        <v>348637185.59000015</v>
      </c>
      <c r="J40" s="65">
        <f>C39-(H39+J39)</f>
        <v>0</v>
      </c>
      <c r="K40" s="64">
        <f>J39/C39</f>
        <v>0.22661443222511832</v>
      </c>
      <c r="L40" s="65">
        <f>C39-(D39+L39)</f>
        <v>0</v>
      </c>
      <c r="M40" s="66">
        <f>L39/C39</f>
        <v>0.50193112781691407</v>
      </c>
      <c r="N40" s="65">
        <f>C39-(F39+N39)</f>
        <v>0</v>
      </c>
      <c r="O40" s="64">
        <f>N39/C39</f>
        <v>0.98228392964112454</v>
      </c>
    </row>
    <row r="41" spans="1:15" x14ac:dyDescent="0.3">
      <c r="C41" s="62"/>
      <c r="F41" s="63"/>
    </row>
    <row r="43" spans="1:15" x14ac:dyDescent="0.3">
      <c r="C43" s="62"/>
    </row>
  </sheetData>
  <sheetProtection algorithmName="SHA-512" hashValue="9JGENutgMbJdHZj6uGpem1uXPI0QqhhpNIOLBF6PKblBlVXHlJXrMu3tDAtAAQHuug2aGM1w0HczLyp/OtsjuQ==" saltValue="hrIExjIJ15KL8wHYzjn7R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6"/>
  <sheetViews>
    <sheetView topLeftCell="A4" zoomScale="120" zoomScaleNormal="120" workbookViewId="0">
      <selection activeCell="D24" sqref="D24"/>
    </sheetView>
  </sheetViews>
  <sheetFormatPr baseColWidth="10" defaultColWidth="11.44140625" defaultRowHeight="14.4" x14ac:dyDescent="0.3"/>
  <cols>
    <col min="1" max="1" width="11.44140625" style="1"/>
    <col min="2" max="2" width="24.88671875" style="6" bestFit="1" customWidth="1"/>
    <col min="3" max="9" width="20.109375" style="6" customWidth="1"/>
    <col min="10" max="10" width="18" style="1" bestFit="1" customWidth="1"/>
    <col min="11" max="11" width="17.5546875" style="1" bestFit="1" customWidth="1"/>
    <col min="12" max="12" width="17.88671875" style="1" bestFit="1" customWidth="1"/>
    <col min="13" max="13" width="11.44140625" style="1"/>
    <col min="14" max="16384" width="11.44140625" style="6"/>
  </cols>
  <sheetData>
    <row r="1" spans="1:13" s="1" customFormat="1" ht="21" x14ac:dyDescent="0.3">
      <c r="B1" s="2"/>
      <c r="D1" s="3" t="s">
        <v>0</v>
      </c>
    </row>
    <row r="2" spans="1:13" s="1" customFormat="1" ht="15" x14ac:dyDescent="0.3">
      <c r="B2" s="2"/>
      <c r="D2" s="2"/>
    </row>
    <row r="3" spans="1:13" s="1" customFormat="1" ht="15" x14ac:dyDescent="0.3">
      <c r="B3" s="2"/>
      <c r="D3" s="4" t="s">
        <v>1</v>
      </c>
    </row>
    <row r="4" spans="1:13" s="1" customFormat="1" ht="15" x14ac:dyDescent="0.3">
      <c r="B4" s="2"/>
      <c r="D4" s="5" t="s">
        <v>2</v>
      </c>
    </row>
    <row r="5" spans="1:13" s="1" customFormat="1" x14ac:dyDescent="0.3">
      <c r="B5" s="6"/>
      <c r="D5" s="4" t="s">
        <v>3</v>
      </c>
    </row>
    <row r="6" spans="1:13" s="1" customFormat="1" ht="15" x14ac:dyDescent="0.3">
      <c r="B6" s="2"/>
      <c r="D6" s="7"/>
    </row>
    <row r="7" spans="1:13" s="1" customFormat="1" x14ac:dyDescent="0.3"/>
    <row r="8" spans="1:13" x14ac:dyDescent="0.3">
      <c r="B8" s="93" t="s">
        <v>4</v>
      </c>
      <c r="C8" s="93"/>
      <c r="D8" s="93"/>
      <c r="E8" s="93"/>
      <c r="F8" s="93"/>
      <c r="G8" s="93"/>
      <c r="H8" s="93"/>
      <c r="I8" s="93"/>
    </row>
    <row r="9" spans="1:13" ht="15.75" customHeight="1" thickBot="1" x14ac:dyDescent="0.35">
      <c r="B9" s="93"/>
      <c r="C9" s="93"/>
      <c r="D9" s="93"/>
      <c r="E9" s="93"/>
      <c r="F9" s="93"/>
      <c r="G9" s="93"/>
      <c r="H9" s="93"/>
      <c r="I9" s="93"/>
      <c r="J9" s="8"/>
    </row>
    <row r="10" spans="1:13" s="11" customFormat="1" thickBot="1" x14ac:dyDescent="0.3">
      <c r="A10" s="9"/>
      <c r="B10" s="9"/>
      <c r="C10" s="9"/>
      <c r="D10" s="9"/>
      <c r="E10" s="94" t="s">
        <v>5</v>
      </c>
      <c r="F10" s="95"/>
      <c r="G10" s="96" t="s">
        <v>6</v>
      </c>
      <c r="H10" s="97"/>
      <c r="I10" s="98" t="s">
        <v>7</v>
      </c>
      <c r="J10" s="10"/>
      <c r="K10" s="9"/>
      <c r="L10" s="9"/>
      <c r="M10" s="9"/>
    </row>
    <row r="11" spans="1:13" s="11" customFormat="1" thickBot="1" x14ac:dyDescent="0.3">
      <c r="A11" s="9"/>
      <c r="B11" s="12" t="s">
        <v>8</v>
      </c>
      <c r="C11" s="12" t="s">
        <v>9</v>
      </c>
      <c r="D11" s="12" t="s">
        <v>10</v>
      </c>
      <c r="E11" s="13" t="s">
        <v>11</v>
      </c>
      <c r="F11" s="13" t="s">
        <v>12</v>
      </c>
      <c r="G11" s="14" t="s">
        <v>11</v>
      </c>
      <c r="H11" s="15" t="s">
        <v>12</v>
      </c>
      <c r="I11" s="99"/>
      <c r="J11" s="16" t="s">
        <v>13</v>
      </c>
      <c r="K11" s="9"/>
      <c r="L11" s="9"/>
      <c r="M11" s="9"/>
    </row>
    <row r="12" spans="1:13" s="11" customFormat="1" ht="13.8" x14ac:dyDescent="0.25">
      <c r="A12" s="9"/>
      <c r="B12" s="17" t="s">
        <v>14</v>
      </c>
      <c r="C12" s="18">
        <v>117572480833</v>
      </c>
      <c r="D12" s="18">
        <v>117572480833</v>
      </c>
      <c r="E12" s="18">
        <v>23634602745.990002</v>
      </c>
      <c r="F12" s="19">
        <v>0.20102155350077711</v>
      </c>
      <c r="G12" s="100">
        <v>11307175569.251942</v>
      </c>
      <c r="H12" s="103">
        <v>9.6171956984667684E-2</v>
      </c>
      <c r="I12" s="103" t="s">
        <v>39</v>
      </c>
      <c r="J12" s="90" t="s">
        <v>39</v>
      </c>
      <c r="K12" s="9"/>
      <c r="L12" s="9"/>
      <c r="M12" s="9"/>
    </row>
    <row r="13" spans="1:13" s="11" customFormat="1" ht="13.8" x14ac:dyDescent="0.25">
      <c r="A13" s="9"/>
      <c r="B13" s="20" t="s">
        <v>15</v>
      </c>
      <c r="C13" s="21">
        <v>67814484000</v>
      </c>
      <c r="D13" s="21">
        <v>67814484000</v>
      </c>
      <c r="E13" s="21">
        <v>3945297049</v>
      </c>
      <c r="F13" s="22">
        <v>5.8177793537439584E-2</v>
      </c>
      <c r="G13" s="101"/>
      <c r="H13" s="104"/>
      <c r="I13" s="104"/>
      <c r="J13" s="91"/>
      <c r="K13" s="23"/>
      <c r="L13" s="9"/>
      <c r="M13" s="9"/>
    </row>
    <row r="14" spans="1:13" s="11" customFormat="1" ht="13.8" x14ac:dyDescent="0.25">
      <c r="A14" s="9"/>
      <c r="B14" s="20" t="s">
        <v>16</v>
      </c>
      <c r="C14" s="21">
        <v>38555699677</v>
      </c>
      <c r="D14" s="21">
        <v>38555699677</v>
      </c>
      <c r="E14" s="21">
        <v>19640037143.09</v>
      </c>
      <c r="F14" s="22">
        <v>0.50939387192099272</v>
      </c>
      <c r="G14" s="101"/>
      <c r="H14" s="104"/>
      <c r="I14" s="104"/>
      <c r="J14" s="91"/>
      <c r="K14" s="23"/>
      <c r="L14" s="9"/>
      <c r="M14" s="9"/>
    </row>
    <row r="15" spans="1:13" s="11" customFormat="1" ht="13.8" x14ac:dyDescent="0.25">
      <c r="A15" s="9"/>
      <c r="B15" s="20" t="s">
        <v>17</v>
      </c>
      <c r="C15" s="21">
        <v>10470282156</v>
      </c>
      <c r="D15" s="21">
        <v>10470282156</v>
      </c>
      <c r="E15" s="21">
        <v>49268553.899999999</v>
      </c>
      <c r="F15" s="22">
        <v>4.7055612414195194E-3</v>
      </c>
      <c r="G15" s="101"/>
      <c r="H15" s="104"/>
      <c r="I15" s="104"/>
      <c r="J15" s="91"/>
      <c r="K15" s="9"/>
      <c r="L15" s="9"/>
      <c r="M15" s="9"/>
    </row>
    <row r="16" spans="1:13" s="11" customFormat="1" ht="35.25" customHeight="1" x14ac:dyDescent="0.25">
      <c r="A16" s="9"/>
      <c r="B16" s="24" t="s">
        <v>18</v>
      </c>
      <c r="C16" s="25">
        <v>708130000</v>
      </c>
      <c r="D16" s="25">
        <v>708130000</v>
      </c>
      <c r="E16" s="25">
        <v>0</v>
      </c>
      <c r="F16" s="26">
        <v>0</v>
      </c>
      <c r="G16" s="101"/>
      <c r="H16" s="104"/>
      <c r="I16" s="104"/>
      <c r="J16" s="91"/>
      <c r="K16" s="9"/>
      <c r="L16" s="9"/>
      <c r="M16" s="9"/>
    </row>
    <row r="17" spans="1:13" s="11" customFormat="1" ht="28.2" thickBot="1" x14ac:dyDescent="0.3">
      <c r="A17" s="9"/>
      <c r="B17" s="27" t="s">
        <v>19</v>
      </c>
      <c r="C17" s="28">
        <v>23885000</v>
      </c>
      <c r="D17" s="28">
        <v>23885000</v>
      </c>
      <c r="E17" s="28">
        <v>0</v>
      </c>
      <c r="F17" s="29">
        <v>0</v>
      </c>
      <c r="G17" s="102"/>
      <c r="H17" s="105"/>
      <c r="I17" s="105"/>
      <c r="J17" s="92"/>
      <c r="K17" s="9"/>
      <c r="L17" s="9"/>
      <c r="M17" s="9"/>
    </row>
    <row r="18" spans="1:13" s="11" customFormat="1" thickBot="1" x14ac:dyDescent="0.3">
      <c r="A18" s="9"/>
      <c r="B18" s="30" t="s">
        <v>20</v>
      </c>
      <c r="C18" s="31">
        <v>143447151920</v>
      </c>
      <c r="D18" s="31">
        <v>143447151920</v>
      </c>
      <c r="E18" s="31">
        <v>106371151356.94</v>
      </c>
      <c r="F18" s="32">
        <v>0.74153547096050287</v>
      </c>
      <c r="G18" s="33">
        <v>92693257252</v>
      </c>
      <c r="H18" s="34">
        <v>0.64618401976844209</v>
      </c>
      <c r="I18" s="35" t="s">
        <v>39</v>
      </c>
      <c r="J18" s="36" t="s">
        <v>39</v>
      </c>
      <c r="K18" s="37"/>
      <c r="L18" s="9"/>
      <c r="M18" s="9"/>
    </row>
    <row r="19" spans="1:13" s="11" customFormat="1" thickBot="1" x14ac:dyDescent="0.3">
      <c r="A19" s="9"/>
      <c r="B19" s="38" t="s">
        <v>21</v>
      </c>
      <c r="C19" s="39">
        <v>261019632753</v>
      </c>
      <c r="D19" s="39">
        <v>261019632753</v>
      </c>
      <c r="E19" s="40">
        <v>130005754102.93001</v>
      </c>
      <c r="F19" s="41">
        <v>0.49806887218308599</v>
      </c>
      <c r="G19" s="42">
        <v>104000432821.25194</v>
      </c>
      <c r="H19" s="43">
        <v>0.39843912017019195</v>
      </c>
      <c r="I19" s="44" t="s">
        <v>39</v>
      </c>
      <c r="J19" s="45" t="s">
        <v>39</v>
      </c>
      <c r="K19" s="23"/>
      <c r="L19" s="9"/>
      <c r="M19" s="9"/>
    </row>
    <row r="20" spans="1:13" s="1" customFormat="1" x14ac:dyDescent="0.3">
      <c r="G20" s="46"/>
      <c r="I20" s="47"/>
    </row>
    <row r="21" spans="1:13" ht="15" customHeight="1" x14ac:dyDescent="0.3">
      <c r="B21" s="93" t="s">
        <v>22</v>
      </c>
      <c r="C21" s="93"/>
      <c r="D21" s="93"/>
      <c r="E21" s="93"/>
      <c r="F21" s="93"/>
      <c r="G21" s="93"/>
      <c r="H21" s="93"/>
      <c r="I21" s="93"/>
      <c r="K21" s="48"/>
    </row>
    <row r="22" spans="1:13" ht="15.75" customHeight="1" thickBot="1" x14ac:dyDescent="0.35">
      <c r="B22" s="93"/>
      <c r="C22" s="93"/>
      <c r="D22" s="93"/>
      <c r="E22" s="93"/>
      <c r="F22" s="93"/>
      <c r="G22" s="93"/>
      <c r="H22" s="93"/>
      <c r="I22" s="93"/>
      <c r="K22" s="47"/>
      <c r="L22" s="48"/>
    </row>
    <row r="23" spans="1:13" ht="15" thickBot="1" x14ac:dyDescent="0.35">
      <c r="B23" s="9"/>
      <c r="C23" s="9"/>
      <c r="D23" s="9"/>
      <c r="E23" s="94" t="s">
        <v>5</v>
      </c>
      <c r="F23" s="95"/>
      <c r="G23" s="96" t="s">
        <v>6</v>
      </c>
      <c r="H23" s="97"/>
      <c r="I23" s="98" t="s">
        <v>7</v>
      </c>
      <c r="L23" s="48"/>
    </row>
    <row r="24" spans="1:13" ht="15" thickBot="1" x14ac:dyDescent="0.35">
      <c r="B24" s="12" t="s">
        <v>8</v>
      </c>
      <c r="C24" s="12" t="s">
        <v>9</v>
      </c>
      <c r="D24" s="12" t="s">
        <v>10</v>
      </c>
      <c r="E24" s="13" t="s">
        <v>11</v>
      </c>
      <c r="F24" s="13" t="s">
        <v>12</v>
      </c>
      <c r="G24" s="49" t="s">
        <v>11</v>
      </c>
      <c r="H24" s="15" t="s">
        <v>12</v>
      </c>
      <c r="I24" s="99"/>
      <c r="J24" s="16" t="s">
        <v>13</v>
      </c>
      <c r="L24" s="48"/>
    </row>
    <row r="25" spans="1:13" x14ac:dyDescent="0.3">
      <c r="B25" s="17" t="s">
        <v>14</v>
      </c>
      <c r="C25" s="18">
        <v>117572480833</v>
      </c>
      <c r="D25" s="18">
        <v>117572480833</v>
      </c>
      <c r="E25" s="18">
        <v>4608095314.8999996</v>
      </c>
      <c r="F25" s="19">
        <v>3.9193655541260038E-2</v>
      </c>
      <c r="G25" s="100">
        <v>4221035753.0479469</v>
      </c>
      <c r="H25" s="103">
        <v>3.5901562365121036E-2</v>
      </c>
      <c r="I25" s="103" t="s">
        <v>39</v>
      </c>
      <c r="J25" s="90" t="s">
        <v>39</v>
      </c>
      <c r="K25" s="8"/>
    </row>
    <row r="26" spans="1:13" x14ac:dyDescent="0.3">
      <c r="B26" s="20" t="s">
        <v>15</v>
      </c>
      <c r="C26" s="21">
        <v>67814484000</v>
      </c>
      <c r="D26" s="21">
        <v>67814484000</v>
      </c>
      <c r="E26" s="21">
        <v>3919488939</v>
      </c>
      <c r="F26" s="22">
        <v>5.7797224247846522E-2</v>
      </c>
      <c r="G26" s="101"/>
      <c r="H26" s="104"/>
      <c r="I26" s="104"/>
      <c r="J26" s="91"/>
    </row>
    <row r="27" spans="1:13" x14ac:dyDescent="0.3">
      <c r="B27" s="20" t="s">
        <v>16</v>
      </c>
      <c r="C27" s="21">
        <v>38555699677</v>
      </c>
      <c r="D27" s="21">
        <v>38555699677</v>
      </c>
      <c r="E27" s="21">
        <v>658658575</v>
      </c>
      <c r="F27" s="22">
        <v>1.7083299758995578E-2</v>
      </c>
      <c r="G27" s="101"/>
      <c r="H27" s="104"/>
      <c r="I27" s="104"/>
      <c r="J27" s="91"/>
    </row>
    <row r="28" spans="1:13" x14ac:dyDescent="0.3">
      <c r="B28" s="50" t="s">
        <v>17</v>
      </c>
      <c r="C28" s="51">
        <v>10470282156</v>
      </c>
      <c r="D28" s="51">
        <v>10470282156</v>
      </c>
      <c r="E28" s="51">
        <v>29947800.899999999</v>
      </c>
      <c r="F28" s="52">
        <v>2.8602668441784444E-3</v>
      </c>
      <c r="G28" s="101"/>
      <c r="H28" s="104"/>
      <c r="I28" s="104"/>
      <c r="J28" s="91"/>
    </row>
    <row r="29" spans="1:13" ht="36.75" customHeight="1" x14ac:dyDescent="0.3">
      <c r="B29" s="53" t="s">
        <v>18</v>
      </c>
      <c r="C29" s="25">
        <v>708130000</v>
      </c>
      <c r="D29" s="54">
        <v>708130000</v>
      </c>
      <c r="E29" s="25">
        <v>0</v>
      </c>
      <c r="F29" s="26">
        <v>0</v>
      </c>
      <c r="G29" s="101"/>
      <c r="H29" s="104"/>
      <c r="I29" s="104"/>
      <c r="J29" s="91"/>
    </row>
    <row r="30" spans="1:13" ht="28.2" thickBot="1" x14ac:dyDescent="0.35">
      <c r="B30" s="55" t="s">
        <v>19</v>
      </c>
      <c r="C30" s="28">
        <v>23885000</v>
      </c>
      <c r="D30" s="28">
        <v>23885000</v>
      </c>
      <c r="E30" s="28">
        <v>0</v>
      </c>
      <c r="F30" s="56">
        <v>0</v>
      </c>
      <c r="G30" s="102"/>
      <c r="H30" s="105"/>
      <c r="I30" s="105"/>
      <c r="J30" s="92"/>
    </row>
    <row r="31" spans="1:13" ht="15" thickBot="1" x14ac:dyDescent="0.35">
      <c r="B31" s="30" t="s">
        <v>20</v>
      </c>
      <c r="C31" s="31">
        <v>143447151920</v>
      </c>
      <c r="D31" s="31">
        <v>143447151920</v>
      </c>
      <c r="E31" s="31">
        <v>16146864</v>
      </c>
      <c r="F31" s="32">
        <v>1.1256315502872482E-4</v>
      </c>
      <c r="G31" s="31">
        <v>22228433</v>
      </c>
      <c r="H31" s="34">
        <v>1.5495904033282392E-4</v>
      </c>
      <c r="I31" s="44">
        <v>0.72640586045808986</v>
      </c>
      <c r="J31" s="36">
        <v>6081569</v>
      </c>
      <c r="K31" s="47"/>
    </row>
    <row r="32" spans="1:13" ht="15" thickBot="1" x14ac:dyDescent="0.35">
      <c r="B32" s="38" t="s">
        <v>21</v>
      </c>
      <c r="C32" s="39">
        <v>261019632753</v>
      </c>
      <c r="D32" s="39">
        <v>261019632753</v>
      </c>
      <c r="E32" s="40">
        <v>4624242178.8999996</v>
      </c>
      <c r="F32" s="41">
        <v>1.771607035887553E-2</v>
      </c>
      <c r="G32" s="57">
        <v>4243264186.0479469</v>
      </c>
      <c r="H32" s="43">
        <v>1.6256494353676841E-2</v>
      </c>
      <c r="I32" s="44" t="s">
        <v>39</v>
      </c>
      <c r="J32" s="45" t="s">
        <v>39</v>
      </c>
      <c r="K32" s="47"/>
    </row>
    <row r="33" spans="7:9" s="1" customFormat="1" ht="15" customHeight="1" x14ac:dyDescent="0.3">
      <c r="I33" s="58"/>
    </row>
    <row r="34" spans="7:9" s="1" customFormat="1" ht="15" customHeight="1" x14ac:dyDescent="0.3">
      <c r="G34" s="48"/>
      <c r="I34" s="8"/>
    </row>
    <row r="35" spans="7:9" s="1" customFormat="1" ht="15.75" customHeight="1" x14ac:dyDescent="0.3"/>
    <row r="36" spans="7:9" s="1" customFormat="1" x14ac:dyDescent="0.3"/>
    <row r="37" spans="7:9" s="1" customFormat="1" x14ac:dyDescent="0.3"/>
    <row r="38" spans="7:9" s="1" customFormat="1" x14ac:dyDescent="0.3"/>
    <row r="39" spans="7:9" s="1" customFormat="1" x14ac:dyDescent="0.3"/>
    <row r="40" spans="7:9" s="1" customFormat="1" x14ac:dyDescent="0.3"/>
    <row r="41" spans="7:9" s="1" customFormat="1" x14ac:dyDescent="0.3"/>
    <row r="42" spans="7:9" s="1" customFormat="1" x14ac:dyDescent="0.3"/>
    <row r="43" spans="7:9" s="1" customFormat="1" x14ac:dyDescent="0.3"/>
    <row r="44" spans="7:9" s="1" customFormat="1" x14ac:dyDescent="0.3"/>
    <row r="45" spans="7:9" s="1" customFormat="1" x14ac:dyDescent="0.3"/>
    <row r="46" spans="7:9" s="1" customFormat="1" x14ac:dyDescent="0.3"/>
    <row r="47" spans="7:9" s="1" customFormat="1" x14ac:dyDescent="0.3"/>
    <row r="48" spans="7:9"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sheetData>
  <sheetProtection algorithmName="SHA-512" hashValue="CH+IkGhw/6CfXw8DS0+WVLk1c/yq08Gw9cWCr1noDSOipMepCuvikx9b1utwrzii+Xw1HwQx14BcKCTqtE5NHQ==" saltValue="4T2T45+62JwhlWcqGEbwSQ==" spinCount="100000" sheet="1" objects="1" scenarios="1"/>
  <mergeCells count="16">
    <mergeCell ref="G25:G30"/>
    <mergeCell ref="H25:H30"/>
    <mergeCell ref="I25:I30"/>
    <mergeCell ref="J25:J30"/>
    <mergeCell ref="B8:I9"/>
    <mergeCell ref="E10:F10"/>
    <mergeCell ref="G10:H10"/>
    <mergeCell ref="I10:I11"/>
    <mergeCell ref="G12:G17"/>
    <mergeCell ref="H12:H17"/>
    <mergeCell ref="I12:I17"/>
    <mergeCell ref="J12:J17"/>
    <mergeCell ref="B21:I22"/>
    <mergeCell ref="E23:F23"/>
    <mergeCell ref="G23:H23"/>
    <mergeCell ref="I23:I24"/>
  </mergeCells>
  <conditionalFormatting sqref="I12 I25 I18:I19 I31:I32">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8:J19">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31:J32">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5">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Maria del Pilar Barrera Ariza</cp:lastModifiedBy>
  <dcterms:created xsi:type="dcterms:W3CDTF">2022-02-09T20:17:14Z</dcterms:created>
  <dcterms:modified xsi:type="dcterms:W3CDTF">2022-04-22T21:07:41Z</dcterms:modified>
</cp:coreProperties>
</file>