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rodriguezb\Desktop\2021\Transparencia\Presupuesto\"/>
    </mc:Choice>
  </mc:AlternateContent>
  <bookViews>
    <workbookView xWindow="0" yWindow="0" windowWidth="20490" windowHeight="7755"/>
  </bookViews>
  <sheets>
    <sheet name="EJECUCIÓN WEB" sheetId="1" r:id="rId1"/>
    <sheet name="METAS"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1" l="1"/>
  <c r="A39" i="1"/>
  <c r="A38" i="1"/>
  <c r="A37" i="1"/>
  <c r="A36" i="1"/>
  <c r="A35" i="1"/>
  <c r="A34" i="1"/>
  <c r="A33" i="1"/>
  <c r="A32" i="1"/>
  <c r="A31" i="1"/>
  <c r="A30" i="1"/>
  <c r="A28" i="1"/>
  <c r="A27" i="1"/>
  <c r="A25" i="1"/>
  <c r="A24" i="1"/>
  <c r="A23" i="1"/>
  <c r="A22" i="1"/>
  <c r="A21" i="1"/>
  <c r="A20" i="1"/>
  <c r="A19" i="1"/>
  <c r="A18" i="1"/>
  <c r="A16" i="1"/>
  <c r="A15" i="1"/>
  <c r="A13" i="1"/>
  <c r="A12" i="1"/>
  <c r="A11" i="1"/>
  <c r="A10" i="1"/>
  <c r="B4" i="1"/>
  <c r="I42" i="1" l="1"/>
  <c r="H42" i="1"/>
  <c r="B42" i="1" l="1"/>
  <c r="C42" i="1"/>
  <c r="G42" i="1" l="1"/>
  <c r="F42" i="1"/>
  <c r="N42" i="1"/>
  <c r="E42" i="1"/>
  <c r="D42" i="1"/>
  <c r="M42" i="1" l="1"/>
  <c r="O42" i="1"/>
  <c r="L42" i="1"/>
  <c r="K42" i="1"/>
  <c r="J42" i="1"/>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<sst xmlns="http://schemas.openxmlformats.org/spreadsheetml/2006/main" count="68" uniqueCount="39">
  <si>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</si>
  <si>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</si>
  <si>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</si>
  <si>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</si>
  <si>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</si>
  <si>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</si>
  <si>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</si>
  <si>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</si>
  <si>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</si>
  <si>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</si>
  <si>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</si>
  <si>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</si>
  <si>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</si>
  <si>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</si>
  <si>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</si>
  <si>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</si>
  <si>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</si>
  <si>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</si>
  <si>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</si>
  <si>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</si>
  <si>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</si>
  <si>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</si>
  <si>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</si>
  <si>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</si>
  <si>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</si>
  <si>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ENERO - 2020</t>
  </si>
  <si>
    <t>COMPROMISOS</t>
  </si>
  <si>
    <t>SIIF NACIÓN</t>
  </si>
  <si>
    <t>META MINCIT</t>
  </si>
  <si>
    <t>AVANCE META</t>
  </si>
  <si>
    <t>APROP. INICIAL</t>
  </si>
  <si>
    <t>APROP. VIGENTE</t>
  </si>
  <si>
    <t>$</t>
  </si>
  <si>
    <t>%</t>
  </si>
  <si>
    <t>POR EJECUTAR $</t>
  </si>
  <si>
    <t>Gastos por Tributos, Multas, Sanciones e Intereses de Mora</t>
  </si>
  <si>
    <t>Inversión</t>
  </si>
  <si>
    <t>OBLIGACIONES</t>
  </si>
  <si>
    <t>CUMPLIDO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</si>
</sst>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6">
    <xf numFmtId="0" fontId="0" fillId="0" borderId="0" xfId="0"/>
    <xf numFmtId="0" fontId="3" fillId="2" borderId="0" xfId="1" applyFont="1" applyFill="1" applyAlignment="1">
      <alignment vertical="center"/>
    </xf>
    <xf numFmtId="0" fontId="4" fillId="2" borderId="0" xfId="1" applyFont="1" applyFill="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Alignment="1">
      <alignment vertical="center"/>
    </xf>
    <xf numFmtId="0" fontId="5" fillId="2" borderId="0" xfId="1" applyFont="1" applyFill="1" applyAlignment="1">
      <alignment vertical="center"/>
    </xf>
    <xf numFmtId="17" fontId="5" fillId="2" borderId="0" xfId="1" quotePrefix="1" applyNumberFormat="1" applyFont="1" applyFill="1" applyAlignment="1">
      <alignment vertical="center"/>
    </xf>
    <xf numFmtId="164" fontId="3" fillId="2" borderId="0" xfId="1" applyNumberFormat="1" applyFont="1" applyFill="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Alignment="1">
      <alignment vertical="center"/>
    </xf>
    <xf numFmtId="0" fontId="7" fillId="5" borderId="1" xfId="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Font="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Alignment="1">
      <alignment vertical="center"/>
    </xf>
    <xf numFmtId="164" fontId="12" fillId="0" borderId="0" xfId="2" applyNumberFormat="1" applyFont="1" applyFill="1" applyBorder="1" applyAlignment="1">
      <alignment vertical="center"/>
    </xf>
    <xf numFmtId="164" fontId="12" fillId="0" borderId="0" xfId="1" applyNumberFormat="1" applyFont="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xf numFmtId="0" fontId="13" fillId="0" borderId="0" xfId="1" applyFont="1"/>
    <xf numFmtId="10" fontId="13" fillId="2" borderId="0" xfId="1" applyNumberFormat="1" applyFont="1" applyFill="1"/>
    <xf numFmtId="0" fontId="15" fillId="2" borderId="0" xfId="1" applyFont="1" applyFill="1"/>
    <xf numFmtId="10" fontId="15" fillId="2" borderId="0" xfId="1" applyNumberFormat="1" applyFont="1" applyFill="1"/>
    <xf numFmtId="0" fontId="15" fillId="0" borderId="0" xfId="1" applyFont="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0" fontId="21" fillId="8" borderId="9" xfId="1" applyFont="1" applyFill="1" applyBorder="1"/>
    <xf numFmtId="167" fontId="21" fillId="0" borderId="9" xfId="5" applyFont="1" applyBorder="1"/>
    <xf numFmtId="10" fontId="21" fillId="0" borderId="9" xfId="3" applyNumberFormat="1" applyFont="1" applyBorder="1"/>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9" xfId="3" applyNumberFormat="1" applyFont="1" applyBorder="1" applyAlignment="1">
      <alignment horizontal="right"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169" fontId="15" fillId="2" borderId="0" xfId="1" applyNumberFormat="1" applyFont="1" applyFill="1"/>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0" fontId="21" fillId="8" borderId="13" xfId="1" applyFont="1" applyFill="1" applyBorder="1"/>
    <xf numFmtId="167" fontId="21" fillId="0" borderId="13" xfId="5" applyFont="1" applyBorder="1"/>
    <xf numFmtId="10" fontId="21" fillId="0" borderId="13" xfId="3" applyNumberFormat="1" applyFont="1" applyBorder="1"/>
    <xf numFmtId="0" fontId="21" fillId="8" borderId="14" xfId="1" applyFont="1" applyFill="1" applyBorder="1" applyAlignment="1">
      <alignment horizontal="left" vertical="center" wrapText="1"/>
    </xf>
    <xf numFmtId="167" fontId="21" fillId="0" borderId="14" xfId="5" applyFont="1" applyBorder="1" applyAlignment="1">
      <alignment horizontal="center" vertical="center"/>
    </xf>
    <xf numFmtId="167" fontId="21" fillId="0" borderId="14" xfId="5" applyFont="1" applyBorder="1" applyAlignment="1">
      <alignment vertical="center"/>
    </xf>
    <xf numFmtId="10" fontId="21" fillId="0" borderId="13" xfId="3" applyNumberFormat="1" applyFont="1" applyBorder="1" applyAlignment="1">
      <alignment horizontal="right" vertical="center"/>
    </xf>
    <xf numFmtId="167" fontId="17" fillId="3" borderId="5" xfId="5" applyFont="1" applyFill="1" applyBorder="1"/>
    <xf numFmtId="10" fontId="13" fillId="2" borderId="0" xfId="1" applyNumberFormat="1" applyFont="1" applyFill="1" applyAlignment="1">
      <alignment horizontal="right" vertical="center"/>
    </xf>
    <xf numFmtId="169" fontId="19" fillId="0" borderId="4" xfId="6" applyNumberFormat="1" applyFont="1" applyBorder="1" applyAlignment="1">
      <alignment horizontal="center" vertical="center"/>
    </xf>
    <xf numFmtId="169" fontId="19" fillId="0" borderId="11" xfId="6" applyNumberFormat="1" applyFont="1" applyBorder="1" applyAlignment="1">
      <alignment horizontal="center" vertical="center"/>
    </xf>
    <xf numFmtId="169" fontId="19" fillId="0" borderId="6" xfId="6" applyNumberFormat="1" applyFont="1" applyBorder="1" applyAlignment="1">
      <alignment horizontal="center" vertical="center"/>
    </xf>
    <xf numFmtId="0" fontId="14" fillId="0" borderId="0" xfId="1" applyFont="1" applyAlignment="1">
      <alignment horizontal="center" vertical="center"/>
    </xf>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0" fontId="18" fillId="6" borderId="6" xfId="1" applyFont="1" applyFill="1" applyBorder="1" applyAlignment="1">
      <alignment horizontal="center" vertical="center"/>
    </xf>
    <xf numFmtId="167" fontId="19" fillId="0" borderId="4" xfId="5" applyFont="1" applyBorder="1" applyAlignment="1">
      <alignment horizontal="center" vertical="center"/>
    </xf>
    <xf numFmtId="167" fontId="19" fillId="0" borderId="11" xfId="5" applyFont="1" applyBorder="1" applyAlignment="1">
      <alignment horizontal="center" vertical="center"/>
    </xf>
    <xf numFmtId="167" fontId="19" fillId="0" borderId="6" xfId="5" applyFont="1" applyBorder="1" applyAlignment="1">
      <alignment horizontal="center" vertical="center"/>
    </xf>
    <xf numFmtId="10" fontId="19" fillId="0" borderId="4" xfId="3" applyNumberFormat="1" applyFont="1" applyBorder="1" applyAlignment="1">
      <alignment horizontal="center" vertical="center"/>
    </xf>
    <xf numFmtId="10" fontId="19" fillId="0" borderId="11" xfId="3" applyNumberFormat="1" applyFont="1" applyBorder="1" applyAlignment="1">
      <alignment horizontal="center" vertical="center"/>
    </xf>
    <xf numFmtId="10" fontId="19" fillId="0" borderId="6" xfId="3" applyNumberFormat="1" applyFont="1" applyBorder="1" applyAlignment="1">
      <alignment horizontal="center" vertical="center"/>
    </xf>
    <xf numFmtId="167" fontId="19" fillId="0" borderId="8" xfId="5" applyFont="1" applyBorder="1" applyAlignment="1">
      <alignment horizontal="center" vertical="center"/>
    </xf>
    <xf numFmtId="167" fontId="19" fillId="0" borderId="10" xfId="5" applyFont="1" applyBorder="1" applyAlignment="1">
      <alignment horizontal="center" vertical="center"/>
    </xf>
    <xf numFmtId="167" fontId="19" fillId="0" borderId="12" xfId="5" applyFont="1" applyBorder="1" applyAlignment="1">
      <alignment horizontal="center"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2350206</xdr:colOff>
      <xdr:row>4</xdr:row>
      <xdr:rowOff>78581</xdr:rowOff>
    </xdr:to>
    <xdr:pic>
      <xdr:nvPicPr>
        <xdr:cNvPr id="2" name="Imagen 1">
          <a:extLst>
            <a:ext uri="{FF2B5EF4-FFF2-40B4-BE49-F238E27FC236}">
              <a16:creationId xmlns:a16="http://schemas.microsoft.com/office/drawing/2014/main" xmlns="" id="{56868058-3762-4D36-9BAD-CC840A331BA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21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xmlns="" id="{F5ED7BEC-5871-472D-BA5C-20085473272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xmlns="" id="{8B823F5D-0C0F-46B8-B990-11A8A8D67267}"/>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1/WEB%20SIC/INFORME%20EPA%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ENERO - 2020</v>
          </cell>
        </row>
      </sheetData>
      <sheetData sheetId="3"/>
      <sheetData sheetId="4">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ACTIVOS NO FINANCIEROS</v>
          </cell>
        </row>
        <row r="12">
          <cell r="A12" t="str">
            <v>ADQUISICIONES DIFERENTES DE ACTIVOS</v>
          </cell>
        </row>
        <row r="14">
          <cell r="A14" t="str">
            <v>CONVENCION DEL METRO - OFICINA INTERNACIONAL DE PESAS Y MEDIDAS - BIPM. LEY 1512 DE 2012</v>
          </cell>
        </row>
        <row r="15">
          <cell r="A15" t="str">
            <v>PROVISIÓN PARA GASTOS INSTITUCIONALES Y/O SECTORIALES CONTINGENTES- PREVIO CONCEPTO DGPPN</v>
          </cell>
        </row>
        <row r="16">
          <cell r="A16" t="str">
            <v>MESADAS PENSIONALES (DE PENSIONES)</v>
          </cell>
        </row>
        <row r="17">
          <cell r="A17" t="str">
            <v>APORTE PREVISION SOCIAL SERVICIOS MEDICOS (NO DE PENSIONES)</v>
          </cell>
        </row>
        <row r="18">
          <cell r="A18" t="str">
            <v>SENTENCIAS</v>
          </cell>
        </row>
        <row r="19">
          <cell r="A19" t="str">
            <v>CONCILIACIONES</v>
          </cell>
        </row>
        <row r="20">
          <cell r="A20" t="str">
            <v>INCAPACIDADES Y LICENCIAS DE MATERNIDAD Y PATERNIDAD (NO DE PENSIONES)</v>
          </cell>
        </row>
        <row r="21">
          <cell r="A21" t="str">
            <v>ORGANIZACIÓN PARA LA COOPERACIÓN Y EL DESARROLLO ECONÓMICO OCDE-ARTICULO 47 LEY 1450 DE 2011 Y LEY 1950 DE 2019</v>
          </cell>
        </row>
        <row r="23">
          <cell r="A23" t="str">
            <v>IMPUESTOS</v>
          </cell>
        </row>
        <row r="24">
          <cell r="A24" t="str">
            <v>CUOTA DE FISCALIZACIÓN Y AUDITAJE</v>
          </cell>
        </row>
        <row r="27">
          <cell r="A27" t="str">
            <v>INCREMENTO DE LA COBERTURA DE LOS SERVICIOS DE LA RED NACIONAL DE PROTECCIÓN AL CONSUMIDOR EN EL TERRITORIO  NACIONAL</v>
          </cell>
        </row>
        <row r="28">
          <cell r="A28" t="str">
            <v>MEJORAMIENTO DEL CONTROL Y VIGILANCIA A LAS CÁMARAS DE COMERCIO Y COMERCIANTES A NIVEL  NACIONAL</v>
          </cell>
        </row>
        <row r="29">
          <cell r="A29" t="str">
            <v>FORTALECIMIENTO DE LA FUNCIÓN JURISDICCIONAL DE LA SUPERINTENDENCIA DE INDUSTRIA Y COMERCIO A NIVEL  NACIONAL</v>
          </cell>
        </row>
        <row r="30">
          <cell r="A30" t="str">
            <v>FORTALECIMIENTO DE LA PROTECCIÓN DE DATOS PERSONALES A NIVEL  NACIONAL</v>
          </cell>
        </row>
        <row r="31">
          <cell r="A31" t="str">
            <v>FORTALECIMIENTO DEL RÉGIMEN DE PROTECCIÓN DE LA LIBRE COMPETENCIA ECONÓMICA EN LOS MERCADOS A NIVEL  NACIONAL</v>
          </cell>
        </row>
        <row r="32">
          <cell r="A32" t="str">
            <v>FORTALECIMIENTO DE LA ATENCIÓN Y PROMOCIÓN DE TRÁMITES Y SERVICIOS EN EL MARCO DEL SISTEMA DE PROPIEDAD INDUSTRIAL A NIVEL  NACIONAL</v>
          </cell>
        </row>
        <row r="33">
          <cell r="A33" t="str">
            <v>MEJORAMIENTO EN LA EJECUCIÓN DE LAS FUNCIONES ASIGNADAS EN MATERIA DE PROTECCIÓN AL CONSUMIDOR A NIVEL  NACIONAL</v>
          </cell>
        </row>
        <row r="34">
          <cell r="A34" t="str">
            <v>FORTALECIMIENTO DE LA FUNCIÓN DE INSPECCIÓN, CONTROL Y VIGILANCIA DE LA SUPERINTENDENCIA DE INDUSTRIA Y COMERCIO EN EL MARCO DEL SUBSISTEMA NACIONAL DE CALIDAD, EL RÉGIMEN DE CONTROL DE PRECIOS Y EL SECTOR VALUATORIO A NIVEL  NACIONAL</v>
          </cell>
        </row>
        <row r="36">
          <cell r="A36" t="str">
            <v>FORTALECIMIENTO DEL SISTEMA DE ATENCIÓN AL CIUDADANO DE LA SUPERINTENDENCIA DE INDUSTRIA Y COMERCIO A NIVEL  NACIONAL</v>
          </cell>
        </row>
        <row r="37">
          <cell r="A37" t="str">
            <v>MEJORAMIENTO DE LOS SISTEMAS DE INFORMACIÓN Y SERVICIOS TECNOLÓGICOS DE LA SUPERINTENDENCIA DE INDUSTRIA Y COMERCIO EN EL TERRITORIO  NACIONAL</v>
          </cell>
        </row>
        <row r="38">
          <cell r="A38" t="str">
            <v>MEJORAMIENTO EN LA CALIDAD DE LA GESTIÓN ESTRATÉGICA DE LA SUPERINTENDENCIA DE INDUSTRIA Y COMERCIO A NIVEL  NACIONAL</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tabSelected="1" zoomScale="80" zoomScaleNormal="80" workbookViewId="0">
      <pane xSplit="1" ySplit="7" topLeftCell="B8" activePane="bottomRight" state="frozen"/>
      <selection pane="topRight" activeCell="B1" sqref="B1"/>
      <selection pane="bottomLeft" activeCell="A2" sqref="A2"/>
      <selection pane="bottomRight" activeCell="E13" sqref="E13"/>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20" style="35" bestFit="1" customWidth="1"/>
    <col min="7" max="7" width="14.85546875" style="5" bestFit="1" customWidth="1"/>
    <col min="8" max="8" width="19.42578125" style="35" bestFit="1" customWidth="1"/>
    <col min="9" max="9" width="20"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ENERO - 2020</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108015202000</v>
      </c>
      <c r="C8" s="16">
        <v>108015202000</v>
      </c>
      <c r="D8" s="16">
        <v>12146121967.76</v>
      </c>
      <c r="E8" s="17">
        <v>0.11244826415970596</v>
      </c>
      <c r="F8" s="16">
        <v>3237253308.5100002</v>
      </c>
      <c r="G8" s="17">
        <v>2.9970349067254442E-2</v>
      </c>
      <c r="H8" s="16">
        <v>86505474025.25</v>
      </c>
      <c r="I8" s="16">
        <v>3234810772.5100002</v>
      </c>
      <c r="J8" s="16">
        <v>21509727974.75</v>
      </c>
      <c r="K8" s="17">
        <v>0.19913611766193801</v>
      </c>
      <c r="L8" s="16">
        <v>95869080032.240005</v>
      </c>
      <c r="M8" s="17">
        <v>0.88755173584029412</v>
      </c>
      <c r="N8" s="16">
        <v>104777948691.49001</v>
      </c>
      <c r="O8" s="17">
        <v>0.97002965093274562</v>
      </c>
    </row>
    <row r="9" spans="1:15" s="18" customFormat="1" ht="15.75" x14ac:dyDescent="0.25">
      <c r="A9" s="19" t="s">
        <v>19</v>
      </c>
      <c r="B9" s="20">
        <v>65004098000</v>
      </c>
      <c r="C9" s="20">
        <v>65004098000</v>
      </c>
      <c r="D9" s="20">
        <v>3111434580</v>
      </c>
      <c r="E9" s="21">
        <v>4.7865206590513722E-2</v>
      </c>
      <c r="F9" s="20">
        <v>3111434580</v>
      </c>
      <c r="G9" s="21">
        <v>4.7865206590513722E-2</v>
      </c>
      <c r="H9" s="20">
        <v>63489445000</v>
      </c>
      <c r="I9" s="20">
        <v>3111434580</v>
      </c>
      <c r="J9" s="20">
        <v>1514653000</v>
      </c>
      <c r="K9" s="21">
        <v>2.3300884814985049E-2</v>
      </c>
      <c r="L9" s="20">
        <v>61892663420</v>
      </c>
      <c r="M9" s="21">
        <v>0.95213479340948626</v>
      </c>
      <c r="N9" s="20">
        <v>61892663420</v>
      </c>
      <c r="O9" s="21">
        <v>0.95213479340948626</v>
      </c>
    </row>
    <row r="10" spans="1:15" x14ac:dyDescent="0.25">
      <c r="A10" s="22" t="str">
        <f>+'[1]TD-EPA'!A6</f>
        <v>SALARIO</v>
      </c>
      <c r="B10" s="23">
        <v>36141494000</v>
      </c>
      <c r="C10" s="24">
        <v>36141494000</v>
      </c>
      <c r="D10" s="24">
        <v>2422485075</v>
      </c>
      <c r="E10" s="25">
        <v>6.7027806736489642E-2</v>
      </c>
      <c r="F10" s="23">
        <v>2422485075</v>
      </c>
      <c r="G10" s="25">
        <v>6.7027806736489642E-2</v>
      </c>
      <c r="H10" s="23">
        <v>36141494000</v>
      </c>
      <c r="I10" s="23">
        <v>2422485075</v>
      </c>
      <c r="J10" s="23">
        <v>0</v>
      </c>
      <c r="K10" s="25">
        <v>0</v>
      </c>
      <c r="L10" s="23">
        <v>33719008925</v>
      </c>
      <c r="M10" s="25">
        <v>0.93297219326351033</v>
      </c>
      <c r="N10" s="23">
        <v>33719008925</v>
      </c>
      <c r="O10" s="25">
        <v>0.93297219326351033</v>
      </c>
    </row>
    <row r="11" spans="1:15" ht="28.5" x14ac:dyDescent="0.25">
      <c r="A11" s="22" t="str">
        <f>+'[1]TD-EPA'!A7</f>
        <v>CONTRIBUCIONES INHERENTES A LA NÓMINA</v>
      </c>
      <c r="B11" s="23">
        <v>14477430000</v>
      </c>
      <c r="C11" s="24">
        <v>14477430000</v>
      </c>
      <c r="D11" s="24">
        <v>353315483</v>
      </c>
      <c r="E11" s="25">
        <v>2.4404572013126638E-2</v>
      </c>
      <c r="F11" s="23">
        <v>353315483</v>
      </c>
      <c r="G11" s="25">
        <v>2.4404572013126638E-2</v>
      </c>
      <c r="H11" s="23">
        <v>14477430000</v>
      </c>
      <c r="I11" s="23">
        <v>353315483</v>
      </c>
      <c r="J11" s="23">
        <v>0</v>
      </c>
      <c r="K11" s="25">
        <v>0</v>
      </c>
      <c r="L11" s="23">
        <v>14124114517</v>
      </c>
      <c r="M11" s="25">
        <v>0.97559542798687338</v>
      </c>
      <c r="N11" s="23">
        <v>14124114517</v>
      </c>
      <c r="O11" s="25">
        <v>0.97559542798687338</v>
      </c>
    </row>
    <row r="12" spans="1:15" ht="28.5" x14ac:dyDescent="0.25">
      <c r="A12" s="22" t="str">
        <f>+'[1]TD-EPA'!A8</f>
        <v>REMUNERACIONES NO CONSTITUTIVAS DE FACTOR SALARIAL</v>
      </c>
      <c r="B12" s="23">
        <v>12870521000</v>
      </c>
      <c r="C12" s="24">
        <v>12870521000</v>
      </c>
      <c r="D12" s="24">
        <v>335634022</v>
      </c>
      <c r="E12" s="25">
        <v>2.6077733916132842E-2</v>
      </c>
      <c r="F12" s="23">
        <v>335634022</v>
      </c>
      <c r="G12" s="25">
        <v>2.6077733916132842E-2</v>
      </c>
      <c r="H12" s="23">
        <v>12870521000</v>
      </c>
      <c r="I12" s="23">
        <v>335634022</v>
      </c>
      <c r="J12" s="23">
        <v>0</v>
      </c>
      <c r="K12" s="25">
        <v>0</v>
      </c>
      <c r="L12" s="23">
        <v>12534886978</v>
      </c>
      <c r="M12" s="25">
        <v>0.97392226608386712</v>
      </c>
      <c r="N12" s="23">
        <v>12534886978</v>
      </c>
      <c r="O12" s="25">
        <v>0.97392226608386712</v>
      </c>
    </row>
    <row r="13" spans="1:15" ht="42.75" x14ac:dyDescent="0.25">
      <c r="A13" s="22" t="str">
        <f>+'[1]TD-EPA'!A9</f>
        <v>OTROS GASTOS DE PERSONAL - DISTRIBUCIÓN PREVIO CONCEPTO DGPPN</v>
      </c>
      <c r="B13" s="23">
        <v>1514653000</v>
      </c>
      <c r="C13" s="24">
        <v>1514653000</v>
      </c>
      <c r="D13" s="24">
        <v>0</v>
      </c>
      <c r="E13" s="25">
        <v>0</v>
      </c>
      <c r="F13" s="23">
        <v>0</v>
      </c>
      <c r="G13" s="25">
        <v>0</v>
      </c>
      <c r="H13" s="23">
        <v>0</v>
      </c>
      <c r="I13" s="23">
        <v>0</v>
      </c>
      <c r="J13" s="23">
        <v>1514653000</v>
      </c>
      <c r="K13" s="25">
        <v>1</v>
      </c>
      <c r="L13" s="23">
        <v>1514653000</v>
      </c>
      <c r="M13" s="25">
        <v>1</v>
      </c>
      <c r="N13" s="23">
        <v>1514653000</v>
      </c>
      <c r="O13" s="25">
        <v>1</v>
      </c>
    </row>
    <row r="14" spans="1:15" s="18" customFormat="1" ht="15" customHeight="1" x14ac:dyDescent="0.25">
      <c r="A14" s="19" t="s">
        <v>20</v>
      </c>
      <c r="B14" s="20">
        <v>13056620000</v>
      </c>
      <c r="C14" s="20">
        <v>13056620000</v>
      </c>
      <c r="D14" s="20">
        <v>8944421331.25</v>
      </c>
      <c r="E14" s="21">
        <v>0.68504875926924425</v>
      </c>
      <c r="F14" s="20">
        <v>90153955</v>
      </c>
      <c r="G14" s="21">
        <v>6.9048463538036644E-3</v>
      </c>
      <c r="H14" s="20">
        <v>12655267885.25</v>
      </c>
      <c r="I14" s="20">
        <v>90153955</v>
      </c>
      <c r="J14" s="20">
        <v>401352114.75</v>
      </c>
      <c r="K14" s="21">
        <v>3.0739357869800914E-2</v>
      </c>
      <c r="L14" s="20">
        <v>4112198668.75</v>
      </c>
      <c r="M14" s="21">
        <v>0.31495124073075575</v>
      </c>
      <c r="N14" s="20">
        <v>12966466045</v>
      </c>
      <c r="O14" s="21">
        <v>0.99309515364619638</v>
      </c>
    </row>
    <row r="15" spans="1:15" ht="28.5" x14ac:dyDescent="0.25">
      <c r="A15" s="22" t="str">
        <f>+'[1]TD-EPA'!A11</f>
        <v>ADQUISICIÓN DE ACTIVOS NO FINANCIEROS</v>
      </c>
      <c r="B15" s="23">
        <v>317824000</v>
      </c>
      <c r="C15" s="24">
        <v>317824000</v>
      </c>
      <c r="D15" s="24">
        <v>7000000</v>
      </c>
      <c r="E15" s="25">
        <v>2.2024768425291986E-2</v>
      </c>
      <c r="F15" s="23">
        <v>7000000</v>
      </c>
      <c r="G15" s="25">
        <v>2.2024768425291986E-2</v>
      </c>
      <c r="H15" s="23">
        <v>157000000</v>
      </c>
      <c r="I15" s="23">
        <v>7000000</v>
      </c>
      <c r="J15" s="23">
        <v>160824000</v>
      </c>
      <c r="K15" s="25">
        <v>0.50601590817559405</v>
      </c>
      <c r="L15" s="23">
        <v>310824000</v>
      </c>
      <c r="M15" s="25">
        <v>0.977975231574708</v>
      </c>
      <c r="N15" s="23">
        <v>310824000</v>
      </c>
      <c r="O15" s="25">
        <v>0.977975231574708</v>
      </c>
    </row>
    <row r="16" spans="1:15" x14ac:dyDescent="0.25">
      <c r="A16" s="22" t="str">
        <f>+'[1]TD-EPA'!A12</f>
        <v>ADQUISICIONES DIFERENTES DE ACTIVOS</v>
      </c>
      <c r="B16" s="23">
        <v>12738796000</v>
      </c>
      <c r="C16" s="24">
        <v>12738796000</v>
      </c>
      <c r="D16" s="24">
        <v>8937421331.25</v>
      </c>
      <c r="E16" s="25">
        <v>0.70159074148373202</v>
      </c>
      <c r="F16" s="23">
        <v>83153955</v>
      </c>
      <c r="G16" s="25">
        <v>6.5276149331538079E-3</v>
      </c>
      <c r="H16" s="23">
        <v>12498267885.25</v>
      </c>
      <c r="I16" s="23">
        <v>83153955</v>
      </c>
      <c r="J16" s="23">
        <v>240528114.75</v>
      </c>
      <c r="K16" s="25">
        <v>1.8881542239156668E-2</v>
      </c>
      <c r="L16" s="23">
        <v>3801374668.75</v>
      </c>
      <c r="M16" s="25">
        <v>0.29840925851626793</v>
      </c>
      <c r="N16" s="23">
        <v>12655642045</v>
      </c>
      <c r="O16" s="25">
        <v>0.99347238506684621</v>
      </c>
    </row>
    <row r="17" spans="1:15" s="18" customFormat="1" ht="15.75" x14ac:dyDescent="0.25">
      <c r="A17" s="19" t="s">
        <v>21</v>
      </c>
      <c r="B17" s="20">
        <v>29558981000</v>
      </c>
      <c r="C17" s="20">
        <v>29558981000</v>
      </c>
      <c r="D17" s="20">
        <v>90266056.510000005</v>
      </c>
      <c r="E17" s="21">
        <v>3.0537607676665176E-3</v>
      </c>
      <c r="F17" s="20">
        <v>35664773.510000005</v>
      </c>
      <c r="G17" s="21">
        <v>1.2065630242801674E-3</v>
      </c>
      <c r="H17" s="20">
        <v>10360761140</v>
      </c>
      <c r="I17" s="20">
        <v>33222237.510000002</v>
      </c>
      <c r="J17" s="20">
        <v>19198219860</v>
      </c>
      <c r="K17" s="21">
        <v>0.64948855510276216</v>
      </c>
      <c r="L17" s="20">
        <v>29468714943.490002</v>
      </c>
      <c r="M17" s="21">
        <v>0.9969462392323335</v>
      </c>
      <c r="N17" s="20">
        <v>29523316226.490002</v>
      </c>
      <c r="O17" s="21">
        <v>0.99879343697571987</v>
      </c>
    </row>
    <row r="18" spans="1:15" ht="42.75" x14ac:dyDescent="0.25">
      <c r="A18" s="22" t="str">
        <f>+'[1]TD-EPA'!A14</f>
        <v>CONVENCION DEL METRO - OFICINA INTERNACIONAL DE PESAS Y MEDIDAS - BIPM. LEY 1512 DE 2012</v>
      </c>
      <c r="B18" s="23">
        <v>237004000</v>
      </c>
      <c r="C18" s="24">
        <v>237004000</v>
      </c>
      <c r="D18" s="24">
        <v>0</v>
      </c>
      <c r="E18" s="25">
        <v>0</v>
      </c>
      <c r="F18" s="23">
        <v>0</v>
      </c>
      <c r="G18" s="25">
        <v>0</v>
      </c>
      <c r="H18" s="23">
        <v>0</v>
      </c>
      <c r="I18" s="23">
        <v>0</v>
      </c>
      <c r="J18" s="23">
        <v>237004000</v>
      </c>
      <c r="K18" s="25">
        <v>1</v>
      </c>
      <c r="L18" s="23">
        <v>237004000</v>
      </c>
      <c r="M18" s="25">
        <v>1</v>
      </c>
      <c r="N18" s="23">
        <v>237004000</v>
      </c>
      <c r="O18" s="25">
        <v>1</v>
      </c>
    </row>
    <row r="19" spans="1:15" ht="57" x14ac:dyDescent="0.25">
      <c r="A19" s="22" t="str">
        <f>+'[1]TD-EPA'!A15</f>
        <v>PROVISIÓN PARA GASTOS INSTITUCIONALES Y/O SECTORIALES CONTINGENTES- PREVIO CONCEPTO DGPPN</v>
      </c>
      <c r="B19" s="23">
        <v>23849372000</v>
      </c>
      <c r="C19" s="24">
        <v>23849372000</v>
      </c>
      <c r="D19" s="24">
        <v>0</v>
      </c>
      <c r="E19" s="25">
        <v>0</v>
      </c>
      <c r="F19" s="23">
        <v>0</v>
      </c>
      <c r="G19" s="25">
        <v>0</v>
      </c>
      <c r="H19" s="23">
        <v>7349839140</v>
      </c>
      <c r="I19" s="23">
        <v>0</v>
      </c>
      <c r="J19" s="23">
        <v>16499532860</v>
      </c>
      <c r="K19" s="25">
        <v>0.69182252933117061</v>
      </c>
      <c r="L19" s="23">
        <v>23849372000</v>
      </c>
      <c r="M19" s="25">
        <v>1</v>
      </c>
      <c r="N19" s="23">
        <v>23849372000</v>
      </c>
      <c r="O19" s="25">
        <v>1</v>
      </c>
    </row>
    <row r="20" spans="1:15" x14ac:dyDescent="0.25">
      <c r="A20" s="22" t="str">
        <f>+'[1]TD-EPA'!A16</f>
        <v>MESADAS PENSIONALES (DE PENSIONES)</v>
      </c>
      <c r="B20" s="23">
        <v>446827000</v>
      </c>
      <c r="C20" s="24">
        <v>446827000</v>
      </c>
      <c r="D20" s="24">
        <v>25217607.510000002</v>
      </c>
      <c r="E20" s="25">
        <v>5.6437071864502371E-2</v>
      </c>
      <c r="F20" s="23">
        <v>25217607.510000002</v>
      </c>
      <c r="G20" s="25">
        <v>5.6437071864502371E-2</v>
      </c>
      <c r="H20" s="23">
        <v>430200000</v>
      </c>
      <c r="I20" s="23">
        <v>25217607.510000002</v>
      </c>
      <c r="J20" s="23">
        <v>16627000</v>
      </c>
      <c r="K20" s="25">
        <v>3.7211269686030612E-2</v>
      </c>
      <c r="L20" s="23">
        <v>421609392.49000001</v>
      </c>
      <c r="M20" s="25">
        <v>0.94356292813549769</v>
      </c>
      <c r="N20" s="23">
        <v>421609392.49000001</v>
      </c>
      <c r="O20" s="25">
        <v>0.94356292813549769</v>
      </c>
    </row>
    <row r="21" spans="1:15" ht="28.5" x14ac:dyDescent="0.25">
      <c r="A21" s="22" t="str">
        <f>+'[1]TD-EPA'!A17</f>
        <v>APORTE PREVISION SOCIAL SERVICIOS MEDICOS (NO DE PENSIONES)</v>
      </c>
      <c r="B21" s="23">
        <v>700722000</v>
      </c>
      <c r="C21" s="24">
        <v>700722000</v>
      </c>
      <c r="D21" s="24">
        <v>0</v>
      </c>
      <c r="E21" s="25">
        <v>0</v>
      </c>
      <c r="F21" s="23">
        <v>0</v>
      </c>
      <c r="G21" s="25">
        <v>0</v>
      </c>
      <c r="H21" s="23">
        <v>700722000</v>
      </c>
      <c r="I21" s="23">
        <v>0</v>
      </c>
      <c r="J21" s="23">
        <v>0</v>
      </c>
      <c r="K21" s="25">
        <v>0</v>
      </c>
      <c r="L21" s="23">
        <v>700722000</v>
      </c>
      <c r="M21" s="25">
        <v>1</v>
      </c>
      <c r="N21" s="23">
        <v>700722000</v>
      </c>
      <c r="O21" s="25">
        <v>1</v>
      </c>
    </row>
    <row r="22" spans="1:15" x14ac:dyDescent="0.25">
      <c r="A22" s="22" t="str">
        <f>+'[1]TD-EPA'!A18</f>
        <v>SENTENCIAS</v>
      </c>
      <c r="B22" s="23">
        <v>2360329000</v>
      </c>
      <c r="C22" s="24">
        <v>2360329000</v>
      </c>
      <c r="D22" s="24">
        <v>0</v>
      </c>
      <c r="E22" s="25">
        <v>0</v>
      </c>
      <c r="F22" s="23">
        <v>0</v>
      </c>
      <c r="G22" s="25">
        <v>0</v>
      </c>
      <c r="H22" s="23">
        <v>580000000</v>
      </c>
      <c r="I22" s="23">
        <v>0</v>
      </c>
      <c r="J22" s="23">
        <v>1780329000</v>
      </c>
      <c r="K22" s="25">
        <v>0.75427154434826671</v>
      </c>
      <c r="L22" s="23">
        <v>2360329000</v>
      </c>
      <c r="M22" s="25">
        <v>1</v>
      </c>
      <c r="N22" s="23">
        <v>2360329000</v>
      </c>
      <c r="O22" s="25">
        <v>1</v>
      </c>
    </row>
    <row r="23" spans="1:15" x14ac:dyDescent="0.25">
      <c r="A23" s="22" t="str">
        <f>+'[1]TD-EPA'!A19</f>
        <v>CONCILIACIONES</v>
      </c>
      <c r="B23" s="23">
        <v>1731983000</v>
      </c>
      <c r="C23" s="24">
        <v>1731983000</v>
      </c>
      <c r="D23" s="24">
        <v>65048449</v>
      </c>
      <c r="E23" s="25">
        <v>3.755720985714063E-2</v>
      </c>
      <c r="F23" s="23">
        <v>10447166</v>
      </c>
      <c r="G23" s="25">
        <v>6.0319102439227177E-3</v>
      </c>
      <c r="H23" s="23">
        <v>1300000000</v>
      </c>
      <c r="I23" s="23">
        <v>8004630</v>
      </c>
      <c r="J23" s="23">
        <v>431983000</v>
      </c>
      <c r="K23" s="25">
        <v>0.2494152656232769</v>
      </c>
      <c r="L23" s="23">
        <v>1666934551</v>
      </c>
      <c r="M23" s="25">
        <v>0.96244279014285938</v>
      </c>
      <c r="N23" s="23">
        <v>1721535834</v>
      </c>
      <c r="O23" s="25">
        <v>0.99396808975607731</v>
      </c>
    </row>
    <row r="24" spans="1:15" ht="42.75" x14ac:dyDescent="0.25">
      <c r="A24" s="22" t="str">
        <f>+'[1]TD-EPA'!A20</f>
        <v>INCAPACIDADES Y LICENCIAS DE MATERNIDAD Y PATERNIDAD (NO DE PENSIONES)</v>
      </c>
      <c r="B24" s="23">
        <v>137822000</v>
      </c>
      <c r="C24" s="24">
        <v>137822000</v>
      </c>
      <c r="D24" s="24">
        <v>0</v>
      </c>
      <c r="E24" s="25">
        <v>0</v>
      </c>
      <c r="F24" s="23">
        <v>0</v>
      </c>
      <c r="G24" s="25">
        <v>0</v>
      </c>
      <c r="H24" s="23">
        <v>0</v>
      </c>
      <c r="I24" s="23">
        <v>0</v>
      </c>
      <c r="J24" s="23">
        <v>137822000</v>
      </c>
      <c r="K24" s="25">
        <v>1</v>
      </c>
      <c r="L24" s="23">
        <v>137822000</v>
      </c>
      <c r="M24" s="25">
        <v>1</v>
      </c>
      <c r="N24" s="23">
        <v>137822000</v>
      </c>
      <c r="O24" s="25">
        <v>1</v>
      </c>
    </row>
    <row r="25" spans="1:15" ht="57" x14ac:dyDescent="0.25">
      <c r="A25" s="22" t="str">
        <f>+'[1]TD-EPA'!A21</f>
        <v>ORGANIZACIÓN PARA LA COOPERACIÓN Y EL DESARROLLO ECONÓMICO OCDE-ARTICULO 47 LEY 1450 DE 2011 Y LEY 1950 DE 2019</v>
      </c>
      <c r="B25" s="23">
        <v>94922000</v>
      </c>
      <c r="C25" s="24">
        <v>94922000</v>
      </c>
      <c r="D25" s="24">
        <v>0</v>
      </c>
      <c r="E25" s="25">
        <v>0</v>
      </c>
      <c r="F25" s="23">
        <v>0</v>
      </c>
      <c r="G25" s="25">
        <v>0</v>
      </c>
      <c r="H25" s="23">
        <v>0</v>
      </c>
      <c r="I25" s="23">
        <v>0</v>
      </c>
      <c r="J25" s="23">
        <v>94922000</v>
      </c>
      <c r="K25" s="25">
        <v>1</v>
      </c>
      <c r="L25" s="23">
        <v>94922000</v>
      </c>
      <c r="M25" s="25">
        <v>1</v>
      </c>
      <c r="N25" s="23">
        <v>94922000</v>
      </c>
      <c r="O25" s="25">
        <v>1</v>
      </c>
    </row>
    <row r="26" spans="1:15" x14ac:dyDescent="0.25">
      <c r="A26" s="19" t="s">
        <v>21</v>
      </c>
      <c r="B26" s="20">
        <v>395503000</v>
      </c>
      <c r="C26" s="20">
        <v>395503000</v>
      </c>
      <c r="D26" s="20">
        <v>0</v>
      </c>
      <c r="E26" s="21">
        <v>0</v>
      </c>
      <c r="F26" s="20">
        <v>0</v>
      </c>
      <c r="G26" s="21">
        <v>0</v>
      </c>
      <c r="H26" s="20">
        <v>0</v>
      </c>
      <c r="I26" s="20">
        <v>0</v>
      </c>
      <c r="J26" s="20">
        <v>395503000</v>
      </c>
      <c r="K26" s="21">
        <v>1</v>
      </c>
      <c r="L26" s="20">
        <v>395503000</v>
      </c>
      <c r="M26" s="21">
        <v>1</v>
      </c>
      <c r="N26" s="20">
        <v>395503000</v>
      </c>
      <c r="O26" s="21">
        <v>1</v>
      </c>
    </row>
    <row r="27" spans="1:15" x14ac:dyDescent="0.25">
      <c r="A27" s="22" t="str">
        <f>+'[1]TD-EPA'!A23</f>
        <v>IMPUESTOS</v>
      </c>
      <c r="B27" s="23">
        <v>54637000</v>
      </c>
      <c r="C27" s="24">
        <v>54637000</v>
      </c>
      <c r="D27" s="24">
        <v>0</v>
      </c>
      <c r="E27" s="25">
        <v>0</v>
      </c>
      <c r="F27" s="23">
        <v>0</v>
      </c>
      <c r="G27" s="25">
        <v>0</v>
      </c>
      <c r="H27" s="23">
        <v>0</v>
      </c>
      <c r="I27" s="23">
        <v>0</v>
      </c>
      <c r="J27" s="23">
        <v>54637000</v>
      </c>
      <c r="K27" s="25">
        <v>1</v>
      </c>
      <c r="L27" s="23">
        <v>54637000</v>
      </c>
      <c r="M27" s="25">
        <v>1</v>
      </c>
      <c r="N27" s="23">
        <v>54637000</v>
      </c>
      <c r="O27" s="25">
        <v>1</v>
      </c>
    </row>
    <row r="28" spans="1:15" s="18" customFormat="1" ht="15.75" customHeight="1" x14ac:dyDescent="0.25">
      <c r="A28" s="22" t="str">
        <f>+'[1]TD-EPA'!A24</f>
        <v>CUOTA DE FISCALIZACIÓN Y AUDITAJE</v>
      </c>
      <c r="B28" s="23">
        <v>340866000</v>
      </c>
      <c r="C28" s="24">
        <v>340866000</v>
      </c>
      <c r="D28" s="24">
        <v>0</v>
      </c>
      <c r="E28" s="25">
        <v>0</v>
      </c>
      <c r="F28" s="23">
        <v>0</v>
      </c>
      <c r="G28" s="25">
        <v>0</v>
      </c>
      <c r="H28" s="23">
        <v>0</v>
      </c>
      <c r="I28" s="23">
        <v>0</v>
      </c>
      <c r="J28" s="23">
        <v>340866000</v>
      </c>
      <c r="K28" s="25">
        <v>1</v>
      </c>
      <c r="L28" s="23">
        <v>340866000</v>
      </c>
      <c r="M28" s="25">
        <v>1</v>
      </c>
      <c r="N28" s="23">
        <v>340866000</v>
      </c>
      <c r="O28" s="25">
        <v>1</v>
      </c>
    </row>
    <row r="29" spans="1:15" x14ac:dyDescent="0.25">
      <c r="A29" s="15" t="s">
        <v>22</v>
      </c>
      <c r="B29" s="16">
        <v>138279817403</v>
      </c>
      <c r="C29" s="16">
        <v>138279817403</v>
      </c>
      <c r="D29" s="16">
        <v>90054127663.710007</v>
      </c>
      <c r="E29" s="17">
        <v>0.65124563623958232</v>
      </c>
      <c r="F29" s="16">
        <v>0</v>
      </c>
      <c r="G29" s="17">
        <v>0</v>
      </c>
      <c r="H29" s="16">
        <v>118574397850.71001</v>
      </c>
      <c r="I29" s="16">
        <v>0</v>
      </c>
      <c r="J29" s="16">
        <v>19705419552.290001</v>
      </c>
      <c r="K29" s="17">
        <v>0.14250394542293118</v>
      </c>
      <c r="L29" s="16">
        <v>48225689739.289993</v>
      </c>
      <c r="M29" s="17">
        <v>0.34875436376041763</v>
      </c>
      <c r="N29" s="16">
        <v>138279817403</v>
      </c>
      <c r="O29" s="17">
        <v>1</v>
      </c>
    </row>
    <row r="30" spans="1:15" ht="57" x14ac:dyDescent="0.25">
      <c r="A30" s="22" t="str">
        <f>+'[1]TD-EPA'!A27</f>
        <v>INCREMENTO DE LA COBERTURA DE LOS SERVICIOS DE LA RED NACIONAL DE PROTECCIÓN AL CONSUMIDOR EN EL TERRITORIO  NACIONAL</v>
      </c>
      <c r="B30" s="23">
        <v>31998915000</v>
      </c>
      <c r="C30" s="24">
        <v>31998915000</v>
      </c>
      <c r="D30" s="24">
        <v>16011385356</v>
      </c>
      <c r="E30" s="25">
        <v>0.50037275813883064</v>
      </c>
      <c r="F30" s="23">
        <v>0</v>
      </c>
      <c r="G30" s="25">
        <v>0</v>
      </c>
      <c r="H30" s="23">
        <v>25843357424</v>
      </c>
      <c r="I30" s="23">
        <v>0</v>
      </c>
      <c r="J30" s="23">
        <v>6155557576</v>
      </c>
      <c r="K30" s="25">
        <v>0.19236769671721682</v>
      </c>
      <c r="L30" s="23">
        <v>15987529644</v>
      </c>
      <c r="M30" s="25">
        <v>0.49962724186116936</v>
      </c>
      <c r="N30" s="23">
        <v>31998915000</v>
      </c>
      <c r="O30" s="25">
        <v>1</v>
      </c>
    </row>
    <row r="31" spans="1:15" ht="57" x14ac:dyDescent="0.25">
      <c r="A31" s="22" t="str">
        <f>+'[1]TD-EPA'!A28</f>
        <v>MEJORAMIENTO DEL CONTROL Y VIGILANCIA A LAS CÁMARAS DE COMERCIO Y COMERCIANTES A NIVEL  NACIONAL</v>
      </c>
      <c r="B31" s="23">
        <v>818071964</v>
      </c>
      <c r="C31" s="24">
        <v>818071964</v>
      </c>
      <c r="D31" s="24">
        <v>618219741</v>
      </c>
      <c r="E31" s="25">
        <v>0.75570337110342534</v>
      </c>
      <c r="F31" s="23">
        <v>0</v>
      </c>
      <c r="G31" s="25">
        <v>0</v>
      </c>
      <c r="H31" s="23">
        <v>818071964</v>
      </c>
      <c r="I31" s="23">
        <v>0</v>
      </c>
      <c r="J31" s="23">
        <v>0</v>
      </c>
      <c r="K31" s="25">
        <v>0</v>
      </c>
      <c r="L31" s="23">
        <v>199852223</v>
      </c>
      <c r="M31" s="25">
        <v>0.24429662889657469</v>
      </c>
      <c r="N31" s="23">
        <v>818071964</v>
      </c>
      <c r="O31" s="25">
        <v>1</v>
      </c>
    </row>
    <row r="32" spans="1:15" ht="57" x14ac:dyDescent="0.25">
      <c r="A32" s="22" t="str">
        <f>+'[1]TD-EPA'!A29</f>
        <v>FORTALECIMIENTO DE LA FUNCIÓN JURISDICCIONAL DE LA SUPERINTENDENCIA DE INDUSTRIA Y COMERCIO A NIVEL  NACIONAL</v>
      </c>
      <c r="B32" s="23">
        <v>2339433872</v>
      </c>
      <c r="C32" s="24">
        <v>2339433872</v>
      </c>
      <c r="D32" s="24">
        <v>2057893480</v>
      </c>
      <c r="E32" s="25">
        <v>0.8796544773632311</v>
      </c>
      <c r="F32" s="23">
        <v>0</v>
      </c>
      <c r="G32" s="25">
        <v>0</v>
      </c>
      <c r="H32" s="23">
        <v>2173989568</v>
      </c>
      <c r="I32" s="23">
        <v>0</v>
      </c>
      <c r="J32" s="23">
        <v>165444304</v>
      </c>
      <c r="K32" s="25">
        <v>7.0719803615804017E-2</v>
      </c>
      <c r="L32" s="23">
        <v>281540392</v>
      </c>
      <c r="M32" s="25">
        <v>0.12034552263676894</v>
      </c>
      <c r="N32" s="23">
        <v>2339433872</v>
      </c>
      <c r="O32" s="25">
        <v>1</v>
      </c>
    </row>
    <row r="33" spans="1:15" ht="42.75" x14ac:dyDescent="0.25">
      <c r="A33" s="22" t="str">
        <f>+'[1]TD-EPA'!A30</f>
        <v>FORTALECIMIENTO DE LA PROTECCIÓN DE DATOS PERSONALES A NIVEL  NACIONAL</v>
      </c>
      <c r="B33" s="23">
        <v>6316692367</v>
      </c>
      <c r="C33" s="24">
        <v>6316692367</v>
      </c>
      <c r="D33" s="24">
        <v>4893554918</v>
      </c>
      <c r="E33" s="25">
        <v>0.77470211206820361</v>
      </c>
      <c r="F33" s="23">
        <v>0</v>
      </c>
      <c r="G33" s="25">
        <v>0</v>
      </c>
      <c r="H33" s="23">
        <v>6020784253</v>
      </c>
      <c r="I33" s="23">
        <v>0</v>
      </c>
      <c r="J33" s="23">
        <v>295908114</v>
      </c>
      <c r="K33" s="25">
        <v>4.6845421117213001E-2</v>
      </c>
      <c r="L33" s="23">
        <v>1423137449</v>
      </c>
      <c r="M33" s="25">
        <v>0.22529788793179645</v>
      </c>
      <c r="N33" s="23">
        <v>6316692367</v>
      </c>
      <c r="O33" s="25">
        <v>1</v>
      </c>
    </row>
    <row r="34" spans="1:15" ht="57" x14ac:dyDescent="0.25">
      <c r="A34" s="22" t="str">
        <f>+'[1]TD-EPA'!A31</f>
        <v>FORTALECIMIENTO DEL RÉGIMEN DE PROTECCIÓN DE LA LIBRE COMPETENCIA ECONÓMICA EN LOS MERCADOS A NIVEL  NACIONAL</v>
      </c>
      <c r="B34" s="23">
        <v>7555344485</v>
      </c>
      <c r="C34" s="24">
        <v>7555344485</v>
      </c>
      <c r="D34" s="24">
        <v>7428018770</v>
      </c>
      <c r="E34" s="25">
        <v>0.98314759634682625</v>
      </c>
      <c r="F34" s="23">
        <v>0</v>
      </c>
      <c r="G34" s="25">
        <v>0</v>
      </c>
      <c r="H34" s="23">
        <v>7555344485</v>
      </c>
      <c r="I34" s="23">
        <v>0</v>
      </c>
      <c r="J34" s="23">
        <v>0</v>
      </c>
      <c r="K34" s="25">
        <v>0</v>
      </c>
      <c r="L34" s="23">
        <v>127325715</v>
      </c>
      <c r="M34" s="25">
        <v>1.6852403653173732E-2</v>
      </c>
      <c r="N34" s="23">
        <v>7555344485</v>
      </c>
      <c r="O34" s="25">
        <v>1</v>
      </c>
    </row>
    <row r="35" spans="1:15" ht="71.25" x14ac:dyDescent="0.25">
      <c r="A35" s="22" t="str">
        <f>+'[1]TD-EPA'!A32</f>
        <v>FORTALECIMIENTO DE LA ATENCIÓN Y PROMOCIÓN DE TRÁMITES Y SERVICIOS EN EL MARCO DEL SISTEMA DE PROPIEDAD INDUSTRIAL A NIVEL  NACIONAL</v>
      </c>
      <c r="B35" s="23">
        <v>8695774102</v>
      </c>
      <c r="C35" s="24">
        <v>8695774102</v>
      </c>
      <c r="D35" s="24">
        <v>6475137351</v>
      </c>
      <c r="E35" s="25">
        <v>0.74463035435922142</v>
      </c>
      <c r="F35" s="23">
        <v>0</v>
      </c>
      <c r="G35" s="25">
        <v>0</v>
      </c>
      <c r="H35" s="23">
        <v>8140077302</v>
      </c>
      <c r="I35" s="23">
        <v>0</v>
      </c>
      <c r="J35" s="23">
        <v>555696800</v>
      </c>
      <c r="K35" s="25">
        <v>6.3904235952057631E-2</v>
      </c>
      <c r="L35" s="23">
        <v>2220636751</v>
      </c>
      <c r="M35" s="25">
        <v>0.25536964564077863</v>
      </c>
      <c r="N35" s="23">
        <v>8695774102</v>
      </c>
      <c r="O35" s="25">
        <v>1</v>
      </c>
    </row>
    <row r="36" spans="1:15" ht="57" x14ac:dyDescent="0.25">
      <c r="A36" s="22" t="str">
        <f>+'[1]TD-EPA'!A33</f>
        <v>MEJORAMIENTO EN LA EJECUCIÓN DE LAS FUNCIONES ASIGNADAS EN MATERIA DE PROTECCIÓN AL CONSUMIDOR A NIVEL  NACIONAL</v>
      </c>
      <c r="B36" s="23">
        <v>6281420369</v>
      </c>
      <c r="C36" s="24">
        <v>6281420369</v>
      </c>
      <c r="D36" s="24">
        <v>3425510419</v>
      </c>
      <c r="E36" s="25">
        <v>0.5453401010869362</v>
      </c>
      <c r="F36" s="23">
        <v>0</v>
      </c>
      <c r="G36" s="25">
        <v>0</v>
      </c>
      <c r="H36" s="23">
        <v>6144418895</v>
      </c>
      <c r="I36" s="23">
        <v>0</v>
      </c>
      <c r="J36" s="23">
        <v>137001474</v>
      </c>
      <c r="K36" s="25">
        <v>2.181058836248697E-2</v>
      </c>
      <c r="L36" s="23">
        <v>2855909950</v>
      </c>
      <c r="M36" s="25">
        <v>0.4546598989130638</v>
      </c>
      <c r="N36" s="23">
        <v>6281420369</v>
      </c>
      <c r="O36" s="25">
        <v>1</v>
      </c>
    </row>
    <row r="37" spans="1:15" ht="99.75" x14ac:dyDescent="0.25">
      <c r="A37" s="22" t="str">
        <f>+'[1]TD-EPA'!A34</f>
        <v>FORTALECIMIENTO DE LA FUNCIÓN DE INSPECCIÓN, CONTROL Y VIGILANCIA DE LA SUPERINTENDENCIA DE INDUSTRIA Y COMERCIO EN EL MARCO DEL SUBSISTEMA NACIONAL DE CALIDAD, EL RÉGIMEN DE CONTROL DE PRECIOS Y EL SECTOR VALUATORIO A NIVEL  NACIONAL</v>
      </c>
      <c r="B37" s="23">
        <v>5548341297</v>
      </c>
      <c r="C37" s="24">
        <v>5548341297</v>
      </c>
      <c r="D37" s="24">
        <v>3969610268</v>
      </c>
      <c r="E37" s="25">
        <v>0.71545891925328686</v>
      </c>
      <c r="F37" s="23">
        <v>0</v>
      </c>
      <c r="G37" s="25">
        <v>0</v>
      </c>
      <c r="H37" s="23">
        <v>5163399617</v>
      </c>
      <c r="I37" s="23">
        <v>0</v>
      </c>
      <c r="J37" s="23">
        <v>384941680</v>
      </c>
      <c r="K37" s="25">
        <v>6.9379596422472933E-2</v>
      </c>
      <c r="L37" s="23">
        <v>1578731029</v>
      </c>
      <c r="M37" s="25">
        <v>0.28454108074671314</v>
      </c>
      <c r="N37" s="23">
        <v>5548341297</v>
      </c>
      <c r="O37" s="25">
        <v>1</v>
      </c>
    </row>
    <row r="38" spans="1:15" ht="57" x14ac:dyDescent="0.25">
      <c r="A38" s="22" t="str">
        <f>+'[1]TD-EPA'!A36</f>
        <v>FORTALECIMIENTO DEL SISTEMA DE ATENCIÓN AL CIUDADANO DE LA SUPERINTENDENCIA DE INDUSTRIA Y COMERCIO A NIVEL  NACIONAL</v>
      </c>
      <c r="B38" s="23">
        <v>32792335832</v>
      </c>
      <c r="C38" s="24">
        <v>32792335832</v>
      </c>
      <c r="D38" s="24">
        <v>17236372821.77</v>
      </c>
      <c r="E38" s="25">
        <v>0.52562199015265321</v>
      </c>
      <c r="F38" s="23">
        <v>0</v>
      </c>
      <c r="G38" s="25">
        <v>0</v>
      </c>
      <c r="H38" s="23">
        <v>25516793737.77</v>
      </c>
      <c r="I38" s="23">
        <v>0</v>
      </c>
      <c r="J38" s="23">
        <v>7275542094.2299995</v>
      </c>
      <c r="K38" s="25">
        <v>0.22186715004090227</v>
      </c>
      <c r="L38" s="23">
        <v>15555963010.23</v>
      </c>
      <c r="M38" s="25">
        <v>0.47437800984734679</v>
      </c>
      <c r="N38" s="23">
        <v>32792335832</v>
      </c>
      <c r="O38" s="25">
        <v>1</v>
      </c>
    </row>
    <row r="39" spans="1:15" ht="71.25" x14ac:dyDescent="0.25">
      <c r="A39" s="22" t="str">
        <f>+'[1]TD-EPA'!A37</f>
        <v>MEJORAMIENTO DE LOS SISTEMAS DE INFORMACIÓN Y SERVICIOS TECNOLÓGICOS DE LA SUPERINTENDENCIA DE INDUSTRIA Y COMERCIO EN EL TERRITORIO  NACIONAL</v>
      </c>
      <c r="B39" s="23">
        <v>32653683892</v>
      </c>
      <c r="C39" s="24">
        <v>32653683892</v>
      </c>
      <c r="D39" s="24">
        <v>25692035791.939999</v>
      </c>
      <c r="E39" s="25">
        <v>0.78680359241899889</v>
      </c>
      <c r="F39" s="23">
        <v>0</v>
      </c>
      <c r="G39" s="25">
        <v>0</v>
      </c>
      <c r="H39" s="23">
        <v>28171751032.939999</v>
      </c>
      <c r="I39" s="23">
        <v>0</v>
      </c>
      <c r="J39" s="23">
        <v>4481932859.0600014</v>
      </c>
      <c r="K39" s="25">
        <v>0.13725657643663458</v>
      </c>
      <c r="L39" s="23">
        <v>6961648100.0600014</v>
      </c>
      <c r="M39" s="25">
        <v>0.21319640758100109</v>
      </c>
      <c r="N39" s="23">
        <v>32653683892</v>
      </c>
      <c r="O39" s="25">
        <v>1</v>
      </c>
    </row>
    <row r="40" spans="1:15" s="18" customFormat="1" ht="57" x14ac:dyDescent="0.25">
      <c r="A40" s="22" t="str">
        <f>+'[1]TD-EPA'!A38</f>
        <v>MEJORAMIENTO EN LA CALIDAD DE LA GESTIÓN ESTRATÉGICA DE LA SUPERINTENDENCIA DE INDUSTRIA Y COMERCIO A NIVEL  NACIONAL</v>
      </c>
      <c r="B40" s="23">
        <v>3279804223</v>
      </c>
      <c r="C40" s="24">
        <v>3279804223</v>
      </c>
      <c r="D40" s="24">
        <v>2246388747</v>
      </c>
      <c r="E40" s="25">
        <v>0.68491549929930073</v>
      </c>
      <c r="F40" s="23">
        <v>0</v>
      </c>
      <c r="G40" s="25">
        <v>0</v>
      </c>
      <c r="H40" s="23">
        <v>3026409572</v>
      </c>
      <c r="I40" s="23">
        <v>0</v>
      </c>
      <c r="J40" s="23">
        <v>253394651</v>
      </c>
      <c r="K40" s="25">
        <v>7.7259078216632929E-2</v>
      </c>
      <c r="L40" s="23">
        <v>1033415476</v>
      </c>
      <c r="M40" s="25">
        <v>0.31508450070069927</v>
      </c>
      <c r="N40" s="23">
        <v>3279804223</v>
      </c>
      <c r="O40" s="25">
        <v>1</v>
      </c>
    </row>
    <row r="41" spans="1:15" s="28" customFormat="1" x14ac:dyDescent="0.25">
      <c r="A41" s="26" t="s">
        <v>23</v>
      </c>
      <c r="B41" s="27">
        <v>246295019403</v>
      </c>
      <c r="C41" s="27">
        <v>246295019403</v>
      </c>
      <c r="D41" s="27">
        <v>102200249631.47</v>
      </c>
      <c r="E41" s="17">
        <v>0.41495053322310566</v>
      </c>
      <c r="F41" s="27">
        <v>3237253308.5100002</v>
      </c>
      <c r="G41" s="17">
        <v>1.3143803380014954E-2</v>
      </c>
      <c r="H41" s="27">
        <v>205079871875.96002</v>
      </c>
      <c r="I41" s="27">
        <v>3234810772.5100002</v>
      </c>
      <c r="J41" s="27">
        <v>41215147527.040001</v>
      </c>
      <c r="K41" s="17">
        <v>0.16734056428320118</v>
      </c>
      <c r="L41" s="27">
        <v>144094769771.53</v>
      </c>
      <c r="M41" s="17">
        <v>0.5850494667768944</v>
      </c>
      <c r="N41" s="27">
        <v>243057766094.48999</v>
      </c>
      <c r="O41" s="17">
        <v>0.98685619661998503</v>
      </c>
    </row>
    <row r="42" spans="1:15" x14ac:dyDescent="0.25">
      <c r="A42" s="28"/>
      <c r="B42" s="29">
        <f>B41-[2]REP_EPG034_EjecucionPresupuesta!P32</f>
        <v>105800136403</v>
      </c>
      <c r="C42" s="30">
        <f>C41-[2]REP_EPG034_EjecucionPresupuesta!S32</f>
        <v>105800136403</v>
      </c>
      <c r="D42" s="30">
        <f>D41-[2]REP_EPG034_EjecucionPresupuesta!W32</f>
        <v>49516534436.919998</v>
      </c>
      <c r="E42" s="31">
        <f>D41/C41</f>
        <v>0.41495053322310566</v>
      </c>
      <c r="F42" s="29">
        <f>F41-[2]REP_EPG034_EjecucionPresupuesta!X32</f>
        <v>-1683996930.6899996</v>
      </c>
      <c r="G42" s="31">
        <f>F41/C41</f>
        <v>1.3143803380014954E-2</v>
      </c>
      <c r="H42" s="29">
        <f>H41-[2]REP_EPG034_EjecucionPresupuesta!U32</f>
        <v>96068318441.88002</v>
      </c>
      <c r="I42" s="29">
        <f>I41-[2]REP_EPG034_EjecucionPresupuesta!Z32</f>
        <v>-1037562268.9499998</v>
      </c>
      <c r="J42" s="29">
        <f>C41-(H41+J41)</f>
        <v>0</v>
      </c>
      <c r="K42" s="31">
        <f>J41/C41</f>
        <v>0.16734056428320118</v>
      </c>
      <c r="L42" s="29">
        <f>C41-(D41+L41)</f>
        <v>0</v>
      </c>
      <c r="M42" s="32">
        <f>L41/C41</f>
        <v>0.5850494667768944</v>
      </c>
      <c r="N42" s="29">
        <f>C41-(F41+N41)</f>
        <v>0</v>
      </c>
      <c r="O42" s="31">
        <f>N41/C41</f>
        <v>0.98685619661998503</v>
      </c>
    </row>
    <row r="43" spans="1:15" x14ac:dyDescent="0.25">
      <c r="C43" s="33"/>
      <c r="F43" s="34"/>
    </row>
    <row r="45" spans="1:15" x14ac:dyDescent="0.25">
      <c r="C45" s="33"/>
    </row>
  </sheetData>
  <sheetProtection algorithmName="SHA-512" hashValue="ZAY8DDjlwP93g1GkROvQdQlmFZ3HEOcPQEp9QgCrUBJMUwcT6zbODgYJ1H3iRYzhKmQTPsBFY825tO52pyDS+Q==" saltValue="JSImEds4UOowt6cbz7nZv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4"/>
  <sheetViews>
    <sheetView zoomScale="120" zoomScaleNormal="120" workbookViewId="0">
      <selection activeCell="C24" sqref="C24:J30"/>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90" t="s">
        <v>26</v>
      </c>
      <c r="C8" s="90"/>
      <c r="D8" s="90"/>
      <c r="E8" s="90"/>
      <c r="F8" s="90"/>
      <c r="G8" s="90"/>
      <c r="H8" s="90"/>
      <c r="I8" s="90"/>
    </row>
    <row r="9" spans="1:13" ht="15.75" customHeight="1" thickBot="1" x14ac:dyDescent="0.3">
      <c r="B9" s="90"/>
      <c r="C9" s="90"/>
      <c r="D9" s="90"/>
      <c r="E9" s="90"/>
      <c r="F9" s="90"/>
      <c r="G9" s="90"/>
      <c r="H9" s="90"/>
      <c r="I9" s="90"/>
      <c r="J9" s="39"/>
    </row>
    <row r="10" spans="1:13" s="42" customFormat="1" ht="17.25" thickBot="1" x14ac:dyDescent="0.35">
      <c r="A10" s="40"/>
      <c r="B10" s="40"/>
      <c r="C10" s="40"/>
      <c r="D10" s="40"/>
      <c r="E10" s="91" t="s">
        <v>27</v>
      </c>
      <c r="F10" s="92"/>
      <c r="G10" s="93" t="s">
        <v>28</v>
      </c>
      <c r="H10" s="94"/>
      <c r="I10" s="95" t="s">
        <v>29</v>
      </c>
      <c r="J10" s="41"/>
      <c r="K10" s="40"/>
      <c r="L10" s="40"/>
      <c r="M10" s="40"/>
    </row>
    <row r="11" spans="1:13" s="42" customFormat="1" ht="17.25" thickBot="1" x14ac:dyDescent="0.35">
      <c r="A11" s="40"/>
      <c r="B11" s="43" t="s">
        <v>3</v>
      </c>
      <c r="C11" s="43" t="s">
        <v>30</v>
      </c>
      <c r="D11" s="43" t="s">
        <v>31</v>
      </c>
      <c r="E11" s="44" t="s">
        <v>32</v>
      </c>
      <c r="F11" s="44" t="s">
        <v>33</v>
      </c>
      <c r="G11" s="45" t="s">
        <v>32</v>
      </c>
      <c r="H11" s="46" t="s">
        <v>33</v>
      </c>
      <c r="I11" s="96"/>
      <c r="J11" s="47" t="s">
        <v>34</v>
      </c>
      <c r="K11" s="40"/>
      <c r="L11" s="40"/>
      <c r="M11" s="40"/>
    </row>
    <row r="12" spans="1:13" s="42" customFormat="1" ht="16.5" x14ac:dyDescent="0.3">
      <c r="A12" s="40"/>
      <c r="B12" s="48" t="s">
        <v>18</v>
      </c>
      <c r="C12" s="49">
        <v>108015202000</v>
      </c>
      <c r="D12" s="49">
        <v>108015202000</v>
      </c>
      <c r="E12" s="49">
        <v>12146121967.76</v>
      </c>
      <c r="F12" s="50">
        <v>0.11244826415970596</v>
      </c>
      <c r="G12" s="103">
        <v>18486626275.533489</v>
      </c>
      <c r="H12" s="100">
        <v>0.1711483747957393</v>
      </c>
      <c r="I12" s="100">
        <v>0.65702209731123506</v>
      </c>
      <c r="J12" s="87">
        <v>6340504307.773489</v>
      </c>
      <c r="K12" s="40"/>
      <c r="L12" s="40"/>
      <c r="M12" s="40"/>
    </row>
    <row r="13" spans="1:13" s="42" customFormat="1" ht="16.5" x14ac:dyDescent="0.3">
      <c r="A13" s="40"/>
      <c r="B13" s="51" t="s">
        <v>19</v>
      </c>
      <c r="C13" s="52">
        <v>65004098000</v>
      </c>
      <c r="D13" s="52">
        <v>65004098000</v>
      </c>
      <c r="E13" s="52">
        <v>3111434580</v>
      </c>
      <c r="F13" s="53">
        <v>4.7865206590513722E-2</v>
      </c>
      <c r="G13" s="104"/>
      <c r="H13" s="101"/>
      <c r="I13" s="101"/>
      <c r="J13" s="88"/>
      <c r="K13" s="54"/>
      <c r="L13" s="40"/>
      <c r="M13" s="40"/>
    </row>
    <row r="14" spans="1:13" s="42" customFormat="1" ht="16.5" x14ac:dyDescent="0.3">
      <c r="A14" s="40"/>
      <c r="B14" s="51" t="s">
        <v>20</v>
      </c>
      <c r="C14" s="52">
        <v>13056620000</v>
      </c>
      <c r="D14" s="52">
        <v>13056620000</v>
      </c>
      <c r="E14" s="52">
        <v>8944421331.25</v>
      </c>
      <c r="F14" s="53">
        <v>0.68504875926924425</v>
      </c>
      <c r="G14" s="104"/>
      <c r="H14" s="101"/>
      <c r="I14" s="101"/>
      <c r="J14" s="88"/>
      <c r="K14" s="54"/>
      <c r="L14" s="40"/>
      <c r="M14" s="40"/>
    </row>
    <row r="15" spans="1:13" s="42" customFormat="1" ht="16.5" x14ac:dyDescent="0.3">
      <c r="A15" s="40"/>
      <c r="B15" s="51" t="s">
        <v>21</v>
      </c>
      <c r="C15" s="52">
        <v>29558981000</v>
      </c>
      <c r="D15" s="52">
        <v>29558981000</v>
      </c>
      <c r="E15" s="52">
        <v>90266056.510000005</v>
      </c>
      <c r="F15" s="53">
        <v>3.0537607676665176E-3</v>
      </c>
      <c r="G15" s="104"/>
      <c r="H15" s="101"/>
      <c r="I15" s="101"/>
      <c r="J15" s="88"/>
      <c r="K15" s="40"/>
      <c r="L15" s="40"/>
      <c r="M15" s="40"/>
    </row>
    <row r="16" spans="1:13" s="42" customFormat="1" ht="36.75" customHeight="1" thickBot="1" x14ac:dyDescent="0.35">
      <c r="A16" s="40"/>
      <c r="B16" s="55" t="s">
        <v>35</v>
      </c>
      <c r="C16" s="56">
        <v>395503000</v>
      </c>
      <c r="D16" s="56">
        <v>395503000</v>
      </c>
      <c r="E16" s="56">
        <v>0</v>
      </c>
      <c r="F16" s="57">
        <v>0</v>
      </c>
      <c r="G16" s="105"/>
      <c r="H16" s="102"/>
      <c r="I16" s="102"/>
      <c r="J16" s="89"/>
      <c r="K16" s="40"/>
      <c r="L16" s="40"/>
      <c r="M16" s="40"/>
    </row>
    <row r="17" spans="1:13" s="42" customFormat="1" ht="17.25" thickBot="1" x14ac:dyDescent="0.35">
      <c r="A17" s="40"/>
      <c r="B17" s="58" t="s">
        <v>36</v>
      </c>
      <c r="C17" s="59">
        <v>138279817403</v>
      </c>
      <c r="D17" s="59">
        <v>138279817403</v>
      </c>
      <c r="E17" s="59">
        <v>90054127663.710007</v>
      </c>
      <c r="F17" s="60">
        <v>0.65124563623958232</v>
      </c>
      <c r="G17" s="61">
        <v>96939392588</v>
      </c>
      <c r="H17" s="62">
        <v>0.70103789843373687</v>
      </c>
      <c r="I17" s="63">
        <v>0.92897350869988526</v>
      </c>
      <c r="J17" s="64">
        <v>6885264924.2899933</v>
      </c>
      <c r="K17" s="65"/>
      <c r="L17" s="40"/>
      <c r="M17" s="40"/>
    </row>
    <row r="18" spans="1:13" s="42" customFormat="1" ht="17.25" thickBot="1" x14ac:dyDescent="0.35">
      <c r="A18" s="40"/>
      <c r="B18" s="66" t="s">
        <v>23</v>
      </c>
      <c r="C18" s="67">
        <v>246295019403</v>
      </c>
      <c r="D18" s="67">
        <v>246295019403</v>
      </c>
      <c r="E18" s="68">
        <v>102200249631.47</v>
      </c>
      <c r="F18" s="69">
        <v>0.41495053322310566</v>
      </c>
      <c r="G18" s="70">
        <v>115426018863.53349</v>
      </c>
      <c r="H18" s="71">
        <v>0.46864942353815031</v>
      </c>
      <c r="I18" s="72">
        <v>0.88541778220991818</v>
      </c>
      <c r="J18" s="73">
        <v>13225769232.063492</v>
      </c>
      <c r="K18" s="54"/>
      <c r="L18" s="40"/>
      <c r="M18" s="40"/>
    </row>
    <row r="19" spans="1:13" s="37" customFormat="1" x14ac:dyDescent="0.25">
      <c r="G19" s="74"/>
      <c r="I19" s="75"/>
    </row>
    <row r="20" spans="1:13" ht="15" customHeight="1" x14ac:dyDescent="0.25">
      <c r="B20" s="90" t="s">
        <v>37</v>
      </c>
      <c r="C20" s="90"/>
      <c r="D20" s="90"/>
      <c r="E20" s="90"/>
      <c r="F20" s="90"/>
      <c r="G20" s="90"/>
      <c r="H20" s="90"/>
      <c r="I20" s="90"/>
      <c r="K20" s="76"/>
    </row>
    <row r="21" spans="1:13" ht="15.75" customHeight="1" thickBot="1" x14ac:dyDescent="0.3">
      <c r="B21" s="90"/>
      <c r="C21" s="90"/>
      <c r="D21" s="90"/>
      <c r="E21" s="90"/>
      <c r="F21" s="90"/>
      <c r="G21" s="90"/>
      <c r="H21" s="90"/>
      <c r="I21" s="90"/>
      <c r="K21" s="75"/>
      <c r="L21" s="76"/>
    </row>
    <row r="22" spans="1:13" ht="17.25" thickBot="1" x14ac:dyDescent="0.35">
      <c r="B22" s="40"/>
      <c r="C22" s="40"/>
      <c r="D22" s="40"/>
      <c r="E22" s="91" t="s">
        <v>27</v>
      </c>
      <c r="F22" s="92"/>
      <c r="G22" s="93" t="s">
        <v>28</v>
      </c>
      <c r="H22" s="94"/>
      <c r="I22" s="95" t="s">
        <v>29</v>
      </c>
      <c r="L22" s="76"/>
    </row>
    <row r="23" spans="1:13" ht="17.25" thickBot="1" x14ac:dyDescent="0.3">
      <c r="B23" s="43" t="s">
        <v>3</v>
      </c>
      <c r="C23" s="43" t="s">
        <v>30</v>
      </c>
      <c r="D23" s="43" t="s">
        <v>31</v>
      </c>
      <c r="E23" s="44" t="s">
        <v>32</v>
      </c>
      <c r="F23" s="44" t="s">
        <v>33</v>
      </c>
      <c r="G23" s="77" t="s">
        <v>32</v>
      </c>
      <c r="H23" s="46" t="s">
        <v>33</v>
      </c>
      <c r="I23" s="96"/>
      <c r="J23" s="47" t="s">
        <v>34</v>
      </c>
      <c r="L23" s="76"/>
    </row>
    <row r="24" spans="1:13" ht="16.5" x14ac:dyDescent="0.3">
      <c r="B24" s="48" t="s">
        <v>18</v>
      </c>
      <c r="C24" s="49">
        <v>108015202000</v>
      </c>
      <c r="D24" s="49">
        <v>108015202000</v>
      </c>
      <c r="E24" s="49">
        <v>3237253308.5100002</v>
      </c>
      <c r="F24" s="50">
        <v>2.9970349067254442E-2</v>
      </c>
      <c r="G24" s="97">
        <v>3312476414.0866132</v>
      </c>
      <c r="H24" s="100">
        <v>3.0666761277608066E-2</v>
      </c>
      <c r="I24" s="100">
        <v>0.97729097624462469</v>
      </c>
      <c r="J24" s="87">
        <v>75223105.576612949</v>
      </c>
      <c r="K24" s="39"/>
    </row>
    <row r="25" spans="1:13" ht="16.5" x14ac:dyDescent="0.3">
      <c r="B25" s="51" t="s">
        <v>19</v>
      </c>
      <c r="C25" s="52">
        <v>65004098000</v>
      </c>
      <c r="D25" s="52">
        <v>65004098000</v>
      </c>
      <c r="E25" s="52">
        <v>3111434580</v>
      </c>
      <c r="F25" s="53">
        <v>4.7865206590513722E-2</v>
      </c>
      <c r="G25" s="98"/>
      <c r="H25" s="101"/>
      <c r="I25" s="101"/>
      <c r="J25" s="88"/>
    </row>
    <row r="26" spans="1:13" ht="16.5" x14ac:dyDescent="0.3">
      <c r="B26" s="51" t="s">
        <v>20</v>
      </c>
      <c r="C26" s="52">
        <v>13056620000</v>
      </c>
      <c r="D26" s="52">
        <v>13056620000</v>
      </c>
      <c r="E26" s="52">
        <v>90153955</v>
      </c>
      <c r="F26" s="53">
        <v>6.9048463538036644E-3</v>
      </c>
      <c r="G26" s="98"/>
      <c r="H26" s="101"/>
      <c r="I26" s="101"/>
      <c r="J26" s="88"/>
    </row>
    <row r="27" spans="1:13" ht="16.5" x14ac:dyDescent="0.3">
      <c r="B27" s="78" t="s">
        <v>21</v>
      </c>
      <c r="C27" s="79">
        <v>29558981000</v>
      </c>
      <c r="D27" s="79">
        <v>29558981000</v>
      </c>
      <c r="E27" s="79">
        <v>35664773.510000005</v>
      </c>
      <c r="F27" s="80">
        <v>1.2065630242801674E-3</v>
      </c>
      <c r="G27" s="98"/>
      <c r="H27" s="101"/>
      <c r="I27" s="101"/>
      <c r="J27" s="88"/>
    </row>
    <row r="28" spans="1:13" ht="36.75" customHeight="1" thickBot="1" x14ac:dyDescent="0.3">
      <c r="B28" s="81" t="s">
        <v>35</v>
      </c>
      <c r="C28" s="82">
        <v>395503000</v>
      </c>
      <c r="D28" s="83">
        <v>395503000</v>
      </c>
      <c r="E28" s="82">
        <v>0</v>
      </c>
      <c r="F28" s="84">
        <v>0</v>
      </c>
      <c r="G28" s="99"/>
      <c r="H28" s="102"/>
      <c r="I28" s="102"/>
      <c r="J28" s="89"/>
    </row>
    <row r="29" spans="1:13" ht="17.25" thickBot="1" x14ac:dyDescent="0.35">
      <c r="B29" s="58" t="s">
        <v>36</v>
      </c>
      <c r="C29" s="59">
        <v>138279817403</v>
      </c>
      <c r="D29" s="59">
        <v>138279817403</v>
      </c>
      <c r="E29" s="59">
        <v>0</v>
      </c>
      <c r="F29" s="60">
        <v>0</v>
      </c>
      <c r="G29" s="59">
        <v>0</v>
      </c>
      <c r="H29" s="62">
        <v>0</v>
      </c>
      <c r="I29" s="63">
        <v>1</v>
      </c>
      <c r="J29" s="64" t="s">
        <v>38</v>
      </c>
      <c r="K29" s="75"/>
    </row>
    <row r="30" spans="1:13" ht="17.25" thickBot="1" x14ac:dyDescent="0.35">
      <c r="B30" s="66" t="s">
        <v>23</v>
      </c>
      <c r="C30" s="67">
        <v>246295019403</v>
      </c>
      <c r="D30" s="67">
        <v>246295019403</v>
      </c>
      <c r="E30" s="68">
        <v>3237253308.5100002</v>
      </c>
      <c r="F30" s="69">
        <v>1.3143803380014954E-2</v>
      </c>
      <c r="G30" s="85">
        <v>3312476414.0866132</v>
      </c>
      <c r="H30" s="71">
        <v>1.3449222083807454E-2</v>
      </c>
      <c r="I30" s="72">
        <v>0.9772909762446248</v>
      </c>
      <c r="J30" s="73">
        <v>75223105.576612949</v>
      </c>
      <c r="K30" s="75"/>
    </row>
    <row r="31" spans="1:13" s="37" customFormat="1" x14ac:dyDescent="0.25">
      <c r="I31" s="86"/>
    </row>
    <row r="32" spans="1:13" s="37" customFormat="1" x14ac:dyDescent="0.25">
      <c r="G32" s="76"/>
      <c r="I32" s="39"/>
    </row>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sheetProtection algorithmName="SHA-512" hashValue="51IjCB/Lggz9T8MxlNBxKMyi6pqyliReJxTsGhNgJFxcz3hG3syKGo+qC3RveNorE/vLtC9PjG7OQ8nGw446uQ==" saltValue="XXgMW3htQkVR9/YBVXdE2Q==" spinCount="100000" sheet="1" objects="1" scenarios="1"/>
  <mergeCells count="16">
    <mergeCell ref="G24:G28"/>
    <mergeCell ref="H24:H28"/>
    <mergeCell ref="I24:I28"/>
    <mergeCell ref="J24:J28"/>
    <mergeCell ref="B8:I9"/>
    <mergeCell ref="E10:F10"/>
    <mergeCell ref="G10:H10"/>
    <mergeCell ref="I10:I11"/>
    <mergeCell ref="G12:G16"/>
    <mergeCell ref="H12:H16"/>
    <mergeCell ref="I12:I16"/>
    <mergeCell ref="J12:J16"/>
    <mergeCell ref="B20:I21"/>
    <mergeCell ref="E22:F22"/>
    <mergeCell ref="G22:H22"/>
    <mergeCell ref="I22:I23"/>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Alejandra Rodriguez Briceño</cp:lastModifiedBy>
  <dcterms:created xsi:type="dcterms:W3CDTF">2021-02-22T19:38:53Z</dcterms:created>
  <dcterms:modified xsi:type="dcterms:W3CDTF">2021-02-22T20:02:45Z</dcterms:modified>
</cp:coreProperties>
</file>