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2021\WEB SIC\PUBLICACION\"/>
    </mc:Choice>
  </mc:AlternateContent>
  <bookViews>
    <workbookView xWindow="-120" yWindow="-120" windowWidth="29040" windowHeight="15840"/>
  </bookViews>
  <sheets>
    <sheet name="EJECUCIÓN WEB" sheetId="5" r:id="rId1"/>
    <sheet name="METAS" sheetId="4" r:id="rId2"/>
  </sheets>
  <externalReferences>
    <externalReference r:id="rId3"/>
    <externalReference r:id="rId4"/>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5" l="1"/>
  <c r="A39" i="5"/>
  <c r="A38" i="5"/>
  <c r="A37" i="5"/>
  <c r="A36" i="5"/>
  <c r="A35" i="5"/>
  <c r="A34" i="5"/>
  <c r="A33" i="5"/>
  <c r="A32" i="5"/>
  <c r="A31" i="5"/>
  <c r="A30" i="5"/>
  <c r="A28" i="5"/>
  <c r="A27" i="5"/>
  <c r="A25" i="5"/>
  <c r="A24" i="5"/>
  <c r="A23" i="5"/>
  <c r="A22" i="5"/>
  <c r="A21" i="5"/>
  <c r="A20" i="5"/>
  <c r="A19" i="5"/>
  <c r="A18" i="5"/>
  <c r="A16" i="5"/>
  <c r="A15" i="5"/>
  <c r="A13" i="5"/>
  <c r="A12" i="5"/>
  <c r="A11" i="5"/>
  <c r="A10" i="5"/>
  <c r="B4" i="5"/>
  <c r="B42" i="5" l="1"/>
  <c r="I42" i="5"/>
  <c r="H42" i="5" l="1"/>
  <c r="C42" i="5" l="1"/>
  <c r="G42" i="5" l="1"/>
  <c r="F42" i="5"/>
  <c r="N42" i="5"/>
  <c r="E42" i="5"/>
  <c r="D42" i="5"/>
  <c r="M42" i="5" l="1"/>
  <c r="L42" i="5"/>
  <c r="K42" i="5"/>
  <c r="J42" i="5"/>
  <c r="O42" i="5"/>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<sst xmlns="http://schemas.openxmlformats.org/spreadsheetml/2006/main" count="67" uniqueCount="38">
  <si>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</si>
  <si>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</si>
  <si>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</si>
  <si>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</si>
  <si>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</si>
  <si>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</si>
  <si>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</si>
  <si>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</si>
  <si>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</si>
  <si>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</si>
  <si>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</si>
  <si>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</si>
  <si>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</si>
  <si>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</si>
  <si>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</si>
  <si>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</si>
  <si>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</si>
  <si>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</si>
  <si>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</si>
  <si>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</si>
  <si>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</si>
  <si>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</si>
  <si>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</si>
  <si>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</si>
  <si>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</si>
  <si>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DICIEMBRE - 2021</t>
  </si>
  <si>
    <t>COMPROMISOS</t>
  </si>
  <si>
    <t>SIIF NACIÓN</t>
  </si>
  <si>
    <t>META MINCIT</t>
  </si>
  <si>
    <t>AVANCE META</t>
  </si>
  <si>
    <t>APROP. INICIAL</t>
  </si>
  <si>
    <t>APROP. VIGENTE</t>
  </si>
  <si>
    <t>$</t>
  </si>
  <si>
    <t>%</t>
  </si>
  <si>
    <t>POR EJECUTAR $</t>
  </si>
  <si>
    <t>Gastos por Tributos, Multas, Sanciones e Intereses de Mora</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</si>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</sst>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11">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164" fontId="11" fillId="0" borderId="1" xfId="2"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164" fontId="12" fillId="0" borderId="0" xfId="2"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xf numFmtId="0" fontId="13" fillId="0" borderId="0" xfId="1" applyFont="1"/>
    <xf numFmtId="10" fontId="13" fillId="2" borderId="0" xfId="1" applyNumberFormat="1" applyFont="1" applyFill="1"/>
    <xf numFmtId="0" fontId="15" fillId="2" borderId="0" xfId="1" applyFont="1" applyFill="1"/>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9" xfId="1" applyFont="1" applyFill="1" applyBorder="1"/>
    <xf numFmtId="167" fontId="21" fillId="0" borderId="9" xfId="5" applyFont="1" applyBorder="1"/>
    <xf numFmtId="10" fontId="21" fillId="0" borderId="9" xfId="3" applyNumberFormat="1" applyFont="1" applyBorder="1"/>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Alignment="1">
      <alignment horizontal="right" vertical="center"/>
    </xf>
    <xf numFmtId="169" fontId="19" fillId="0" borderId="4" xfId="6" applyNumberFormat="1" applyFont="1" applyBorder="1" applyAlignment="1">
      <alignment horizontal="center" vertical="center"/>
    </xf>
    <xf numFmtId="169" fontId="19" fillId="0" borderId="11"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center" vertical="center"/>
    </xf>
    <xf numFmtId="10" fontId="19" fillId="0" borderId="11" xfId="3" applyNumberFormat="1" applyFont="1" applyBorder="1" applyAlignment="1">
      <alignment horizontal="center" vertical="center"/>
    </xf>
    <xf numFmtId="10" fontId="19" fillId="0" borderId="6" xfId="3" applyNumberFormat="1" applyFont="1" applyBorder="1" applyAlignment="1">
      <alignment horizontal="center" vertical="center"/>
    </xf>
    <xf numFmtId="167" fontId="19" fillId="0" borderId="8" xfId="5" applyFont="1" applyBorder="1" applyAlignment="1">
      <alignment horizontal="center" vertical="center"/>
    </xf>
    <xf numFmtId="167" fontId="19" fillId="0" borderId="10" xfId="5" applyFont="1" applyBorder="1" applyAlignment="1">
      <alignment horizontal="center" vertical="center"/>
    </xf>
    <xf numFmtId="167" fontId="19" fillId="0" borderId="12" xfId="5" applyFont="1" applyBorder="1" applyAlignment="1">
      <alignment horizontal="center" vertical="center"/>
    </xf>
    <xf numFmtId="0" fontId="3" fillId="2" borderId="0" xfId="1" applyFont="1" applyFill="1" applyBorder="1" applyAlignment="1">
      <alignment vertical="center"/>
    </xf>
    <xf numFmtId="0" fontId="4" fillId="2" borderId="0" xfId="1"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7" fillId="4" borderId="1" xfId="1" applyNumberFormat="1" applyFont="1" applyFill="1" applyBorder="1" applyAlignment="1">
      <alignment horizontal="left" vertical="center" wrapText="1"/>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0" fontId="10" fillId="0" borderId="1" xfId="1" applyNumberFormat="1" applyFont="1" applyFill="1" applyBorder="1" applyAlignment="1">
      <alignment horizontal="left" vertical="center" wrapText="1"/>
    </xf>
    <xf numFmtId="3" fontId="11" fillId="0"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1" applyNumberFormat="1" applyFont="1" applyFill="1" applyBorder="1" applyAlignment="1">
      <alignment vertical="center"/>
    </xf>
    <xf numFmtId="164" fontId="3" fillId="0" borderId="0" xfId="1" applyNumberFormat="1" applyFont="1" applyFill="1" applyBorder="1" applyAlignment="1">
      <alignment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xmlns="" id="{EEA276B6-FDE3-4238-BDD8-E68AA81FE01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xmlns="" id="{DB17755B-6F7C-4EC2-93B3-1B18D1BCAE60}"/>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camontano\Documents\2016\PRESUPUESTO\INFORMES\EJECU%20AGREGADA%20PENDIE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WEB%20SIC/INFORME%20EPA%20DICIEMB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METAS (2)"/>
      <sheetName val="TD-EPA RECURSO"/>
      <sheetName val="TD-EPA"/>
      <sheetName val="EPA - SIIF"/>
      <sheetName val="METAS EJEC. SIC - MINCIT"/>
    </sheetNames>
    <sheetDataSet>
      <sheetData sheetId="0"/>
      <sheetData sheetId="1"/>
      <sheetData sheetId="2">
        <row r="4">
          <cell r="D4" t="str">
            <v>DICIEMBRE - 2021</v>
          </cell>
        </row>
      </sheetData>
      <sheetData sheetId="3"/>
      <sheetData sheetId="4"/>
      <sheetData sheetId="5">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SENTENCIAS</v>
          </cell>
        </row>
        <row r="18">
          <cell r="A18" t="str">
            <v>CONCILIACIONES</v>
          </cell>
        </row>
        <row r="19">
          <cell r="A19" t="str">
            <v>INCAPACIDADES Y LICENCIAS DE MATERNIDAD Y PATERNIDAD (NO DE PENSIONES)</v>
          </cell>
        </row>
        <row r="20">
          <cell r="A20" t="str">
            <v>ORGANIZACIÓN PARA LA COOPERACIÓN Y EL DESARROLLO ECONÓMICO OCDE-ARTICULO 47 LEY 1450 DE 2011 Y LEY 1950 DE 2019</v>
          </cell>
        </row>
        <row r="22">
          <cell r="A22" t="str">
            <v>PLANES COMPLEMENTARIOS DE SALUD (NO DE PENSIONES).</v>
          </cell>
        </row>
        <row r="24">
          <cell r="A24" t="str">
            <v>IMPUESTOS</v>
          </cell>
        </row>
        <row r="25">
          <cell r="A25" t="str">
            <v>CUOTA DE FISCALIZACIÓN Y AUDITAJE</v>
          </cell>
        </row>
        <row r="28">
          <cell r="A28" t="str">
            <v>INCREMENTO DE LA COBERTURA DE LOS SERVICIOS DE LA RED NACIONAL DE PROTECCIÓN AL CONSUMIDOR EN EL TERRITORIO  NACIONAL</v>
          </cell>
        </row>
        <row r="29">
          <cell r="A29" t="str">
            <v>MEJORAMIENTO DEL CONTROL Y VIGILANCIA A LAS CÁMARAS DE COMERCIO Y COMERCIANTES A NIVEL  NACIONAL</v>
          </cell>
        </row>
        <row r="30">
          <cell r="A30" t="str">
            <v>FORTALECIMIENTO DE LA FUNCIÓN JURISDICCIONAL DE LA SUPERINTENDENCIA DE INDUSTRIA Y COMERCIO A NIVEL  NACIONAL</v>
          </cell>
        </row>
        <row r="31">
          <cell r="A31" t="str">
            <v>FORTALECIMIENTO DE LA PROTECCIÓN DE DATOS PERSONALES A NIVEL  NACIONAL</v>
          </cell>
        </row>
        <row r="32">
          <cell r="A32" t="str">
            <v>FORTALECIMIENTO DEL RÉGIMEN DE PROTECCIÓN DE LA LIBRE COMPETENCIA ECONÓMICA EN LOS MERCADOS A NIVEL  NACIONAL</v>
          </cell>
        </row>
        <row r="33">
          <cell r="A33" t="str">
            <v>FORTALECIMIENTO DE LA ATENCIÓN Y PROMOCIÓN DE TRÁMITES Y SERVICIOS EN EL MARCO DEL SISTEMA DE PROPIEDAD INDUSTRIAL A NIVEL  NACIONAL</v>
          </cell>
        </row>
        <row r="34">
          <cell r="A34" t="str">
            <v>MEJORAMIENTO EN LA EJECUCIÓN DE LAS FUNCIONES ASIGNADAS EN MATERIA DE PROTECCIÓN AL CONSUMIDOR A NIVEL  NACIONAL</v>
          </cell>
        </row>
        <row r="35">
          <cell r="A35" t="str">
            <v>FORTALECIMIENTO DE LA FUNCIÓN DE INSPECCIÓN, CONTROL Y VIGILANCIA DE LA SUPERINTENDENCIA DE INDUSTRIA Y COMERCIO EN EL MARCO DEL SUBSISTEMA NACIONAL DE CALIDAD, EL RÉGIMEN DE CONTROL DE PRECIOS Y EL SECTOR VALUATORIO A NIVEL  NACIONAL</v>
          </cell>
        </row>
        <row r="37">
          <cell r="A37" t="str">
            <v>FORTALECIMIENTO DEL SISTEMA DE ATENCIÓN AL CIUDADANO DE LA SUPERINTENDENCIA DE INDUSTRIA Y COMERCIO A NIVEL  NACIONAL</v>
          </cell>
        </row>
        <row r="38">
          <cell r="A38" t="str">
            <v>MEJORAMIENTO DE LOS SISTEMAS DE INFORMACIÓN Y SERVICIOS TECNOLÓGICOS DE LA SUPERINTENDENCIA DE INDUSTRIA Y COMERCIO EN EL TERRITORIO  NACIONAL</v>
          </cell>
        </row>
        <row r="39">
          <cell r="A39" t="str">
            <v>MEJORAMIENTO EN LA CALIDAD DE LA GESTIÓN ESTRATÉGICA DE LA SUPERINTENDENCIA DE INDUSTRIA Y COMERCIO A NIVEL  NACIONAL</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tabSelected="1" zoomScale="80" zoomScaleNormal="80" workbookViewId="0">
      <pane xSplit="1" ySplit="7" topLeftCell="B8" activePane="bottomRight" state="frozen"/>
      <selection pane="topRight" activeCell="B1" sqref="B1"/>
      <selection pane="bottomLeft" activeCell="A2" sqref="A2"/>
      <selection pane="bottomRight" activeCell="C15" sqref="C15"/>
    </sheetView>
  </sheetViews>
  <sheetFormatPr baseColWidth="10" defaultRowHeight="15" x14ac:dyDescent="0.25"/>
  <cols>
    <col min="1" max="1" width="45.140625" style="99" customWidth="1"/>
    <col min="2" max="2" width="19.28515625" style="110" customWidth="1"/>
    <col min="3" max="3" width="20" style="99" bestFit="1" customWidth="1"/>
    <col min="4" max="4" width="19.42578125" style="99" bestFit="1" customWidth="1"/>
    <col min="5" max="5" width="16.5703125" style="99" bestFit="1" customWidth="1"/>
    <col min="6" max="6" width="20" style="26" bestFit="1" customWidth="1"/>
    <col min="7" max="7" width="14.85546875" style="99" bestFit="1" customWidth="1"/>
    <col min="8" max="8" width="19.42578125" style="26" bestFit="1" customWidth="1"/>
    <col min="9" max="9" width="20" style="26" bestFit="1" customWidth="1"/>
    <col min="10" max="10" width="19" style="26" bestFit="1" customWidth="1"/>
    <col min="11" max="11" width="11.7109375" style="27" bestFit="1" customWidth="1"/>
    <col min="12" max="12" width="19.42578125" style="26" bestFit="1" customWidth="1"/>
    <col min="13" max="13" width="18.7109375" style="27" bestFit="1" customWidth="1"/>
    <col min="14" max="14" width="23.5703125" style="26" bestFit="1" customWidth="1"/>
    <col min="15" max="15" width="15.140625" style="27" bestFit="1" customWidth="1"/>
    <col min="16" max="16384" width="11.42578125" style="99"/>
  </cols>
  <sheetData>
    <row r="1" spans="1:15" ht="29.25" customHeight="1" x14ac:dyDescent="0.25">
      <c r="A1" s="97"/>
      <c r="B1" s="98" t="s">
        <v>0</v>
      </c>
      <c r="C1" s="97"/>
      <c r="D1" s="97"/>
      <c r="E1" s="97"/>
      <c r="F1" s="3"/>
      <c r="G1" s="97"/>
      <c r="H1" s="3"/>
      <c r="I1" s="3"/>
      <c r="J1" s="3"/>
      <c r="K1" s="4"/>
      <c r="L1" s="3"/>
      <c r="M1" s="4"/>
      <c r="N1" s="3"/>
      <c r="O1" s="4"/>
    </row>
    <row r="2" spans="1:15" x14ac:dyDescent="0.25">
      <c r="A2" s="97"/>
      <c r="B2" s="97"/>
      <c r="C2" s="97"/>
      <c r="D2" s="97"/>
      <c r="E2" s="97"/>
      <c r="F2" s="3"/>
      <c r="G2" s="97"/>
      <c r="H2" s="3"/>
      <c r="I2" s="3"/>
      <c r="J2" s="3"/>
      <c r="K2" s="4"/>
      <c r="L2" s="3"/>
      <c r="M2" s="4"/>
      <c r="N2" s="3"/>
      <c r="O2" s="4"/>
    </row>
    <row r="3" spans="1:15" x14ac:dyDescent="0.25">
      <c r="A3" s="97"/>
      <c r="B3" s="100" t="s">
        <v>1</v>
      </c>
      <c r="C3" s="97"/>
      <c r="D3" s="97"/>
      <c r="E3" s="97"/>
      <c r="F3" s="3"/>
      <c r="G3" s="97"/>
      <c r="H3" s="3"/>
      <c r="I3" s="3"/>
      <c r="J3" s="3"/>
      <c r="K3" s="4"/>
      <c r="L3" s="3"/>
      <c r="M3" s="4"/>
      <c r="N3" s="3"/>
      <c r="O3" s="4"/>
    </row>
    <row r="4" spans="1:15" x14ac:dyDescent="0.25">
      <c r="A4" s="97"/>
      <c r="B4" s="101" t="str">
        <f>+[2]METAS!D4</f>
        <v>DICIEMBRE - 2021</v>
      </c>
      <c r="C4" s="97"/>
      <c r="D4" s="97"/>
      <c r="E4" s="97"/>
      <c r="F4" s="3"/>
      <c r="G4" s="97"/>
      <c r="H4" s="3"/>
      <c r="I4" s="3"/>
      <c r="J4" s="3"/>
      <c r="K4" s="4"/>
      <c r="L4" s="3"/>
      <c r="M4" s="4"/>
      <c r="N4" s="3"/>
      <c r="O4" s="4"/>
    </row>
    <row r="5" spans="1:15" x14ac:dyDescent="0.25">
      <c r="A5" s="97"/>
      <c r="B5" s="100" t="s">
        <v>2</v>
      </c>
      <c r="C5" s="97"/>
      <c r="D5" s="97"/>
      <c r="E5" s="97"/>
      <c r="F5" s="3"/>
      <c r="G5" s="97"/>
      <c r="H5" s="3"/>
      <c r="I5" s="3"/>
      <c r="J5" s="3"/>
      <c r="K5" s="4"/>
      <c r="L5" s="3"/>
      <c r="M5" s="4"/>
      <c r="N5" s="3"/>
      <c r="O5" s="4"/>
    </row>
    <row r="6" spans="1:15" x14ac:dyDescent="0.25">
      <c r="A6" s="97"/>
      <c r="B6" s="102"/>
      <c r="C6" s="97"/>
      <c r="D6" s="97"/>
      <c r="E6" s="97"/>
      <c r="F6" s="3"/>
      <c r="G6" s="97"/>
      <c r="H6" s="3"/>
      <c r="I6" s="3"/>
      <c r="J6" s="3"/>
      <c r="K6" s="4"/>
      <c r="L6" s="3"/>
      <c r="M6" s="4"/>
      <c r="N6" s="3"/>
      <c r="O6" s="4"/>
    </row>
    <row r="7" spans="1:15" ht="30" x14ac:dyDescent="0.25">
      <c r="A7" s="8" t="s">
        <v>3</v>
      </c>
      <c r="B7" s="9" t="s">
        <v>4</v>
      </c>
      <c r="C7" s="9" t="s">
        <v>5</v>
      </c>
      <c r="D7" s="9" t="s">
        <v>6</v>
      </c>
      <c r="E7" s="10" t="s">
        <v>7</v>
      </c>
      <c r="F7" s="9" t="s">
        <v>8</v>
      </c>
      <c r="G7" s="11" t="s">
        <v>9</v>
      </c>
      <c r="H7" s="9" t="s">
        <v>10</v>
      </c>
      <c r="I7" s="9" t="s">
        <v>11</v>
      </c>
      <c r="J7" s="12" t="s">
        <v>12</v>
      </c>
      <c r="K7" s="13" t="s">
        <v>13</v>
      </c>
      <c r="L7" s="12" t="s">
        <v>14</v>
      </c>
      <c r="M7" s="13" t="s">
        <v>15</v>
      </c>
      <c r="N7" s="12" t="s">
        <v>16</v>
      </c>
      <c r="O7" s="13" t="s">
        <v>17</v>
      </c>
    </row>
    <row r="8" spans="1:15" s="104" customFormat="1" ht="15.75" x14ac:dyDescent="0.25">
      <c r="A8" s="103" t="s">
        <v>18</v>
      </c>
      <c r="B8" s="14">
        <v>107314480000</v>
      </c>
      <c r="C8" s="14">
        <v>113790202000</v>
      </c>
      <c r="D8" s="14">
        <v>103051056571.31</v>
      </c>
      <c r="E8" s="15">
        <v>0.90562328530983716</v>
      </c>
      <c r="F8" s="14">
        <v>103004099404.31</v>
      </c>
      <c r="G8" s="15">
        <v>0.90521062089607673</v>
      </c>
      <c r="H8" s="14">
        <v>103051056571.31</v>
      </c>
      <c r="I8" s="14">
        <v>102879844609.00999</v>
      </c>
      <c r="J8" s="14">
        <v>10739145428.689995</v>
      </c>
      <c r="K8" s="15">
        <v>9.4376714690162816E-2</v>
      </c>
      <c r="L8" s="14">
        <v>10739145428.690001</v>
      </c>
      <c r="M8" s="15">
        <v>9.4376714690162872E-2</v>
      </c>
      <c r="N8" s="14">
        <v>10786102595.690004</v>
      </c>
      <c r="O8" s="15">
        <v>9.4789379103923238E-2</v>
      </c>
    </row>
    <row r="9" spans="1:15" s="104" customFormat="1" ht="15.75" x14ac:dyDescent="0.25">
      <c r="A9" s="105" t="s">
        <v>19</v>
      </c>
      <c r="B9" s="16">
        <v>65004098000</v>
      </c>
      <c r="C9" s="16">
        <v>65004098000</v>
      </c>
      <c r="D9" s="16">
        <v>64376479880.730003</v>
      </c>
      <c r="E9" s="17">
        <v>0.99034494534067685</v>
      </c>
      <c r="F9" s="16">
        <v>64376479880.730003</v>
      </c>
      <c r="G9" s="17">
        <v>0.99034494534067685</v>
      </c>
      <c r="H9" s="16">
        <v>64376479880.730003</v>
      </c>
      <c r="I9" s="16">
        <v>64376479880.730003</v>
      </c>
      <c r="J9" s="16">
        <v>627618119.26999664</v>
      </c>
      <c r="K9" s="17">
        <v>9.6550546593231184E-3</v>
      </c>
      <c r="L9" s="16">
        <v>627618119.26999664</v>
      </c>
      <c r="M9" s="17">
        <v>9.6550546593231184E-3</v>
      </c>
      <c r="N9" s="16">
        <v>627618119.26999664</v>
      </c>
      <c r="O9" s="17">
        <v>9.6550546593231184E-3</v>
      </c>
    </row>
    <row r="10" spans="1:15" x14ac:dyDescent="0.25">
      <c r="A10" s="106" t="str">
        <f>+'[2]TD-EPA'!A6</f>
        <v>SALARIO</v>
      </c>
      <c r="B10" s="18">
        <v>36141494000</v>
      </c>
      <c r="C10" s="107">
        <v>37802494000</v>
      </c>
      <c r="D10" s="107">
        <v>37732549012.230003</v>
      </c>
      <c r="E10" s="19">
        <v>0.99814972557710091</v>
      </c>
      <c r="F10" s="18">
        <v>37732549012.230003</v>
      </c>
      <c r="G10" s="19">
        <v>0.99814972557710091</v>
      </c>
      <c r="H10" s="18">
        <v>37732549012.230003</v>
      </c>
      <c r="I10" s="18">
        <v>37732549012.230003</v>
      </c>
      <c r="J10" s="18">
        <v>69944987.769996643</v>
      </c>
      <c r="K10" s="19">
        <v>1.8502744228990988E-3</v>
      </c>
      <c r="L10" s="18">
        <v>69944987.769996643</v>
      </c>
      <c r="M10" s="19">
        <v>1.8502744228990988E-3</v>
      </c>
      <c r="N10" s="18">
        <v>69944987.769996643</v>
      </c>
      <c r="O10" s="19">
        <v>1.8502744228990988E-3</v>
      </c>
    </row>
    <row r="11" spans="1:15" ht="28.5" x14ac:dyDescent="0.25">
      <c r="A11" s="106" t="str">
        <f>+'[2]TD-EPA'!A7</f>
        <v>CONTRIBUCIONES INHERENTES A LA NÓMINA</v>
      </c>
      <c r="B11" s="18">
        <v>14477430000</v>
      </c>
      <c r="C11" s="107">
        <v>14477430000</v>
      </c>
      <c r="D11" s="107">
        <v>14370618937.5</v>
      </c>
      <c r="E11" s="19">
        <v>0.99262223595624366</v>
      </c>
      <c r="F11" s="18">
        <v>14370618937.5</v>
      </c>
      <c r="G11" s="19">
        <v>0.99262223595624366</v>
      </c>
      <c r="H11" s="18">
        <v>14370618937.5</v>
      </c>
      <c r="I11" s="18">
        <v>14370618937.5</v>
      </c>
      <c r="J11" s="18">
        <v>106811062.5</v>
      </c>
      <c r="K11" s="19">
        <v>7.377764043756385E-3</v>
      </c>
      <c r="L11" s="18">
        <v>106811062.5</v>
      </c>
      <c r="M11" s="19">
        <v>7.377764043756385E-3</v>
      </c>
      <c r="N11" s="18">
        <v>106811062.5</v>
      </c>
      <c r="O11" s="19">
        <v>7.377764043756385E-3</v>
      </c>
    </row>
    <row r="12" spans="1:15" ht="28.5" x14ac:dyDescent="0.25">
      <c r="A12" s="106" t="str">
        <f>+'[2]TD-EPA'!A8</f>
        <v>REMUNERACIONES NO CONSTITUTIVAS DE FACTOR SALARIAL</v>
      </c>
      <c r="B12" s="18">
        <v>12870521000</v>
      </c>
      <c r="C12" s="107">
        <v>12710521000</v>
      </c>
      <c r="D12" s="107">
        <v>12273311931</v>
      </c>
      <c r="E12" s="19">
        <v>0.96560258474062555</v>
      </c>
      <c r="F12" s="18">
        <v>12273311931</v>
      </c>
      <c r="G12" s="19">
        <v>0.96560258474062555</v>
      </c>
      <c r="H12" s="18">
        <v>12273311931</v>
      </c>
      <c r="I12" s="18">
        <v>12273311931</v>
      </c>
      <c r="J12" s="18">
        <v>437209069</v>
      </c>
      <c r="K12" s="19">
        <v>3.4397415259374495E-2</v>
      </c>
      <c r="L12" s="18">
        <v>437209069</v>
      </c>
      <c r="M12" s="19">
        <v>3.4397415259374495E-2</v>
      </c>
      <c r="N12" s="18">
        <v>437209069</v>
      </c>
      <c r="O12" s="19">
        <v>3.4397415259374495E-2</v>
      </c>
    </row>
    <row r="13" spans="1:15" ht="42.75" x14ac:dyDescent="0.25">
      <c r="A13" s="106" t="str">
        <f>+'[2]TD-EPA'!A9</f>
        <v>OTROS GASTOS DE PERSONAL - DISTRIBUCIÓN PREVIO CONCEPTO DGPPN</v>
      </c>
      <c r="B13" s="18">
        <v>1514653000</v>
      </c>
      <c r="C13" s="107">
        <v>13653000</v>
      </c>
      <c r="D13" s="107">
        <v>0</v>
      </c>
      <c r="E13" s="19">
        <v>0</v>
      </c>
      <c r="F13" s="18">
        <v>0</v>
      </c>
      <c r="G13" s="19">
        <v>0</v>
      </c>
      <c r="H13" s="18">
        <v>0</v>
      </c>
      <c r="I13" s="18">
        <v>0</v>
      </c>
      <c r="J13" s="18">
        <v>13653000</v>
      </c>
      <c r="K13" s="19">
        <v>1</v>
      </c>
      <c r="L13" s="18">
        <v>13653000</v>
      </c>
      <c r="M13" s="19">
        <v>1</v>
      </c>
      <c r="N13" s="18">
        <v>13653000</v>
      </c>
      <c r="O13" s="19">
        <v>1</v>
      </c>
    </row>
    <row r="14" spans="1:15" s="104" customFormat="1" ht="15" customHeight="1" x14ac:dyDescent="0.25">
      <c r="A14" s="105" t="s">
        <v>20</v>
      </c>
      <c r="B14" s="16">
        <v>13056620000</v>
      </c>
      <c r="C14" s="16">
        <v>39691748273</v>
      </c>
      <c r="D14" s="16">
        <v>34932142735.669998</v>
      </c>
      <c r="E14" s="17">
        <v>0.88008576733397037</v>
      </c>
      <c r="F14" s="16">
        <v>34885185568.669991</v>
      </c>
      <c r="G14" s="17">
        <v>0.87890272125907754</v>
      </c>
      <c r="H14" s="16">
        <v>34932142735.669998</v>
      </c>
      <c r="I14" s="16">
        <v>34760930773.369987</v>
      </c>
      <c r="J14" s="16">
        <v>4759605537.329998</v>
      </c>
      <c r="K14" s="17">
        <v>0.11991423266602953</v>
      </c>
      <c r="L14" s="16">
        <v>4759605537.3300037</v>
      </c>
      <c r="M14" s="17">
        <v>0.11991423266602969</v>
      </c>
      <c r="N14" s="16">
        <v>4806562704.3300076</v>
      </c>
      <c r="O14" s="17">
        <v>0.12109727874092244</v>
      </c>
    </row>
    <row r="15" spans="1:15" ht="28.5" x14ac:dyDescent="0.25">
      <c r="A15" s="106" t="str">
        <f>+'[2]TD-EPA'!A11</f>
        <v>ADQUISICIÓN DE ACTIVOS NO FINANCIEROS</v>
      </c>
      <c r="B15" s="18">
        <v>317824000</v>
      </c>
      <c r="C15" s="107">
        <v>12831395203</v>
      </c>
      <c r="D15" s="107">
        <v>10831301626.199999</v>
      </c>
      <c r="E15" s="19">
        <v>0.84412501172652088</v>
      </c>
      <c r="F15" s="18">
        <v>10784344459.199999</v>
      </c>
      <c r="G15" s="19">
        <v>0.8404654590233962</v>
      </c>
      <c r="H15" s="18">
        <v>10831301626.200001</v>
      </c>
      <c r="I15" s="18">
        <v>10790904159.199999</v>
      </c>
      <c r="J15" s="18">
        <v>2000093576.7999992</v>
      </c>
      <c r="K15" s="19">
        <v>0.15587498827347895</v>
      </c>
      <c r="L15" s="18">
        <v>2000093576.8000011</v>
      </c>
      <c r="M15" s="19">
        <v>0.15587498827347912</v>
      </c>
      <c r="N15" s="18">
        <v>2047050743.8000011</v>
      </c>
      <c r="O15" s="19">
        <v>0.15953454097660383</v>
      </c>
    </row>
    <row r="16" spans="1:15" x14ac:dyDescent="0.25">
      <c r="A16" s="106" t="str">
        <f>+'[2]TD-EPA'!A12</f>
        <v>ADQUISICIONES DIFERENTES DE ACTIVOS</v>
      </c>
      <c r="B16" s="18">
        <v>12738796000</v>
      </c>
      <c r="C16" s="107">
        <v>26860353070</v>
      </c>
      <c r="D16" s="107">
        <v>24100841109.469997</v>
      </c>
      <c r="E16" s="19">
        <v>0.89726449412863196</v>
      </c>
      <c r="F16" s="18">
        <v>24100841109.469994</v>
      </c>
      <c r="G16" s="19">
        <v>0.89726449412863185</v>
      </c>
      <c r="H16" s="18">
        <v>24100841109.470001</v>
      </c>
      <c r="I16" s="18">
        <v>23970026614.169991</v>
      </c>
      <c r="J16" s="18">
        <v>2759511960.5299988</v>
      </c>
      <c r="K16" s="19">
        <v>0.10273550587136786</v>
      </c>
      <c r="L16" s="18">
        <v>2759511960.5300026</v>
      </c>
      <c r="M16" s="19">
        <v>0.10273550587136801</v>
      </c>
      <c r="N16" s="18">
        <v>2759511960.5300064</v>
      </c>
      <c r="O16" s="19">
        <v>0.10273550587136815</v>
      </c>
    </row>
    <row r="17" spans="1:15" s="104" customFormat="1" ht="15.75" x14ac:dyDescent="0.25">
      <c r="A17" s="105" t="s">
        <v>21</v>
      </c>
      <c r="B17" s="16">
        <v>28858259000</v>
      </c>
      <c r="C17" s="16">
        <v>8538827910</v>
      </c>
      <c r="D17" s="16">
        <v>3186916137.9099998</v>
      </c>
      <c r="E17" s="17">
        <v>0.3732264160257564</v>
      </c>
      <c r="F17" s="16">
        <v>3186916137.9099998</v>
      </c>
      <c r="G17" s="17">
        <v>0.3732264160257564</v>
      </c>
      <c r="H17" s="16">
        <v>3186916137.9099998</v>
      </c>
      <c r="I17" s="16">
        <v>3186916137.9099998</v>
      </c>
      <c r="J17" s="16">
        <v>5351911772.0900002</v>
      </c>
      <c r="K17" s="17">
        <v>0.62677358397424365</v>
      </c>
      <c r="L17" s="16">
        <v>5351911772.0900002</v>
      </c>
      <c r="M17" s="17">
        <v>0.62677358397424365</v>
      </c>
      <c r="N17" s="16">
        <v>5351911772.0900002</v>
      </c>
      <c r="O17" s="17">
        <v>0.62677358397424365</v>
      </c>
    </row>
    <row r="18" spans="1:15" ht="42.75" x14ac:dyDescent="0.25">
      <c r="A18" s="106" t="str">
        <f>+'[2]TD-EPA'!A14</f>
        <v>CONVENCION DEL METRO - OFICINA INTERNACIONAL DE PESAS Y MEDIDAS - BIPM. LEY 1512 DE 2012</v>
      </c>
      <c r="B18" s="18">
        <v>237004000</v>
      </c>
      <c r="C18" s="107">
        <v>261004000</v>
      </c>
      <c r="D18" s="107">
        <v>258519469</v>
      </c>
      <c r="E18" s="19">
        <v>0.99048087002498042</v>
      </c>
      <c r="F18" s="18">
        <v>258519469</v>
      </c>
      <c r="G18" s="19">
        <v>0.99048087002498042</v>
      </c>
      <c r="H18" s="18">
        <v>258519469</v>
      </c>
      <c r="I18" s="18">
        <v>258519469</v>
      </c>
      <c r="J18" s="18">
        <v>2484531</v>
      </c>
      <c r="K18" s="19">
        <v>9.5191299750195402E-3</v>
      </c>
      <c r="L18" s="18">
        <v>2484531</v>
      </c>
      <c r="M18" s="19">
        <v>9.5191299750195402E-3</v>
      </c>
      <c r="N18" s="18">
        <v>2484531</v>
      </c>
      <c r="O18" s="19">
        <v>9.5191299750195402E-3</v>
      </c>
    </row>
    <row r="19" spans="1:15" ht="57" x14ac:dyDescent="0.25">
      <c r="A19" s="106" t="str">
        <f>+'[2]TD-EPA'!A15</f>
        <v>PROVISIÓN PARA GASTOS INSTITUCIONALES Y/O SECTORIALES CONTINGENTES- PREVIO CONCEPTO DGPPN</v>
      </c>
      <c r="B19" s="18">
        <v>23849372000</v>
      </c>
      <c r="C19" s="107">
        <v>2871635010</v>
      </c>
      <c r="D19" s="107">
        <v>0</v>
      </c>
      <c r="E19" s="19">
        <v>0</v>
      </c>
      <c r="F19" s="18">
        <v>0</v>
      </c>
      <c r="G19" s="19">
        <v>0</v>
      </c>
      <c r="H19" s="18">
        <v>0</v>
      </c>
      <c r="I19" s="18">
        <v>0</v>
      </c>
      <c r="J19" s="18">
        <v>2871635010</v>
      </c>
      <c r="K19" s="19">
        <v>1</v>
      </c>
      <c r="L19" s="18">
        <v>2871635010</v>
      </c>
      <c r="M19" s="19">
        <v>1</v>
      </c>
      <c r="N19" s="18">
        <v>2871635010</v>
      </c>
      <c r="O19" s="19">
        <v>1</v>
      </c>
    </row>
    <row r="20" spans="1:15" x14ac:dyDescent="0.25">
      <c r="A20" s="106" t="str">
        <f>+'[2]TD-EPA'!A16</f>
        <v>MESADAS PENSIONALES (DE PENSIONES)</v>
      </c>
      <c r="B20" s="18">
        <v>446827000</v>
      </c>
      <c r="C20" s="107">
        <v>446827000</v>
      </c>
      <c r="D20" s="107">
        <v>403656696.95999998</v>
      </c>
      <c r="E20" s="19">
        <v>0.90338474837017457</v>
      </c>
      <c r="F20" s="18">
        <v>403656696.95999998</v>
      </c>
      <c r="G20" s="19">
        <v>0.90338474837017457</v>
      </c>
      <c r="H20" s="18">
        <v>403656696.95999998</v>
      </c>
      <c r="I20" s="18">
        <v>403656696.95999998</v>
      </c>
      <c r="J20" s="18">
        <v>43170303.040000021</v>
      </c>
      <c r="K20" s="19">
        <v>9.6615251629825455E-2</v>
      </c>
      <c r="L20" s="18">
        <v>43170303.040000021</v>
      </c>
      <c r="M20" s="19">
        <v>9.6615251629825455E-2</v>
      </c>
      <c r="N20" s="18">
        <v>43170303.040000021</v>
      </c>
      <c r="O20" s="19">
        <v>9.6615251629825455E-2</v>
      </c>
    </row>
    <row r="21" spans="1:15" x14ac:dyDescent="0.25">
      <c r="A21" s="106" t="str">
        <f>+'[2]TD-EPA'!A17</f>
        <v>SENTENCIAS</v>
      </c>
      <c r="B21" s="18">
        <v>2360329000</v>
      </c>
      <c r="C21" s="107">
        <v>2360329000</v>
      </c>
      <c r="D21" s="107">
        <v>423569217.94999999</v>
      </c>
      <c r="E21" s="19">
        <v>0.17945346515252747</v>
      </c>
      <c r="F21" s="18">
        <v>423569217.94999999</v>
      </c>
      <c r="G21" s="19">
        <v>0.17945346515252747</v>
      </c>
      <c r="H21" s="18">
        <v>423569217.94999999</v>
      </c>
      <c r="I21" s="18">
        <v>423569217.94999999</v>
      </c>
      <c r="J21" s="18">
        <v>1936759782.05</v>
      </c>
      <c r="K21" s="19">
        <v>0.82054653484747253</v>
      </c>
      <c r="L21" s="18">
        <v>1936759782.05</v>
      </c>
      <c r="M21" s="19">
        <v>0.82054653484747253</v>
      </c>
      <c r="N21" s="18">
        <v>1936759782.05</v>
      </c>
      <c r="O21" s="19">
        <v>0.82054653484747253</v>
      </c>
    </row>
    <row r="22" spans="1:15" x14ac:dyDescent="0.25">
      <c r="A22" s="106" t="str">
        <f>+'[2]TD-EPA'!A18</f>
        <v>CONCILIACIONES</v>
      </c>
      <c r="B22" s="18">
        <v>1731983000</v>
      </c>
      <c r="C22" s="107">
        <v>1731983000</v>
      </c>
      <c r="D22" s="107">
        <v>1312599045</v>
      </c>
      <c r="E22" s="19">
        <v>0.75785908118035805</v>
      </c>
      <c r="F22" s="18">
        <v>1312599045</v>
      </c>
      <c r="G22" s="19">
        <v>0.75785908118035805</v>
      </c>
      <c r="H22" s="18">
        <v>1312599045</v>
      </c>
      <c r="I22" s="18">
        <v>1312599045</v>
      </c>
      <c r="J22" s="18">
        <v>419383955</v>
      </c>
      <c r="K22" s="19">
        <v>0.242140918819642</v>
      </c>
      <c r="L22" s="18">
        <v>419383955</v>
      </c>
      <c r="M22" s="19">
        <v>0.242140918819642</v>
      </c>
      <c r="N22" s="18">
        <v>419383955</v>
      </c>
      <c r="O22" s="19">
        <v>0.242140918819642</v>
      </c>
    </row>
    <row r="23" spans="1:15" ht="42.75" x14ac:dyDescent="0.25">
      <c r="A23" s="106" t="str">
        <f>+'[2]TD-EPA'!A19</f>
        <v>INCAPACIDADES Y LICENCIAS DE MATERNIDAD Y PATERNIDAD (NO DE PENSIONES)</v>
      </c>
      <c r="B23" s="18">
        <v>137822000</v>
      </c>
      <c r="C23" s="107">
        <v>42997000</v>
      </c>
      <c r="D23" s="107">
        <v>35819176</v>
      </c>
      <c r="E23" s="19">
        <v>0.8330622136428123</v>
      </c>
      <c r="F23" s="18">
        <v>35819176</v>
      </c>
      <c r="G23" s="19">
        <v>0.8330622136428123</v>
      </c>
      <c r="H23" s="18">
        <v>35819176</v>
      </c>
      <c r="I23" s="18">
        <v>35819176</v>
      </c>
      <c r="J23" s="18">
        <v>7177824</v>
      </c>
      <c r="K23" s="19">
        <v>0.1669377863571877</v>
      </c>
      <c r="L23" s="18">
        <v>7177824</v>
      </c>
      <c r="M23" s="19">
        <v>0.1669377863571877</v>
      </c>
      <c r="N23" s="18">
        <v>7177824</v>
      </c>
      <c r="O23" s="19">
        <v>0.1669377863571877</v>
      </c>
    </row>
    <row r="24" spans="1:15" ht="57" x14ac:dyDescent="0.25">
      <c r="A24" s="106" t="str">
        <f>+'[2]TD-EPA'!A20</f>
        <v>ORGANIZACIÓN PARA LA COOPERACIÓN Y EL DESARROLLO ECONÓMICO OCDE-ARTICULO 47 LEY 1450 DE 2011 Y LEY 1950 DE 2019</v>
      </c>
      <c r="B24" s="18">
        <v>94922000</v>
      </c>
      <c r="C24" s="107">
        <v>70922000</v>
      </c>
      <c r="D24" s="107">
        <v>0</v>
      </c>
      <c r="E24" s="19">
        <v>0</v>
      </c>
      <c r="F24" s="18">
        <v>0</v>
      </c>
      <c r="G24" s="19">
        <v>0</v>
      </c>
      <c r="H24" s="18">
        <v>0</v>
      </c>
      <c r="I24" s="18">
        <v>0</v>
      </c>
      <c r="J24" s="18">
        <v>70922000</v>
      </c>
      <c r="K24" s="19">
        <v>1</v>
      </c>
      <c r="L24" s="18">
        <v>70922000</v>
      </c>
      <c r="M24" s="19">
        <v>1</v>
      </c>
      <c r="N24" s="18">
        <v>70922000</v>
      </c>
      <c r="O24" s="19">
        <v>1</v>
      </c>
    </row>
    <row r="25" spans="1:15" ht="28.5" x14ac:dyDescent="0.25">
      <c r="A25" s="106" t="str">
        <f>+'[2]TD-EPA'!A22</f>
        <v>PLANES COMPLEMENTARIOS DE SALUD (NO DE PENSIONES).</v>
      </c>
      <c r="B25" s="18">
        <v>0</v>
      </c>
      <c r="C25" s="107">
        <v>753130900</v>
      </c>
      <c r="D25" s="107">
        <v>752752533</v>
      </c>
      <c r="E25" s="19">
        <v>0</v>
      </c>
      <c r="F25" s="18">
        <v>752752533</v>
      </c>
      <c r="G25" s="19">
        <v>0.99949760791915454</v>
      </c>
      <c r="H25" s="18">
        <v>752752533</v>
      </c>
      <c r="I25" s="18">
        <v>752752533</v>
      </c>
      <c r="J25" s="18">
        <v>378367</v>
      </c>
      <c r="K25" s="19">
        <v>5.023920808454414E-4</v>
      </c>
      <c r="L25" s="18">
        <v>378367</v>
      </c>
      <c r="M25" s="19">
        <v>5.023920808454414E-4</v>
      </c>
      <c r="N25" s="18">
        <v>378367</v>
      </c>
      <c r="O25" s="19">
        <v>5.023920808454414E-4</v>
      </c>
    </row>
    <row r="26" spans="1:15" x14ac:dyDescent="0.25">
      <c r="A26" s="105" t="s">
        <v>21</v>
      </c>
      <c r="B26" s="16">
        <v>395503000</v>
      </c>
      <c r="C26" s="16">
        <v>555527817</v>
      </c>
      <c r="D26" s="16">
        <v>555517817</v>
      </c>
      <c r="E26" s="17">
        <v>0.99998199910122587</v>
      </c>
      <c r="F26" s="16">
        <v>555517817</v>
      </c>
      <c r="G26" s="17">
        <v>0.99998199910122587</v>
      </c>
      <c r="H26" s="16">
        <v>555517817</v>
      </c>
      <c r="I26" s="16">
        <v>555517817</v>
      </c>
      <c r="J26" s="16">
        <v>10000</v>
      </c>
      <c r="K26" s="17">
        <v>1.8000898774075252E-5</v>
      </c>
      <c r="L26" s="16">
        <v>10000</v>
      </c>
      <c r="M26" s="17">
        <v>1.8000898774075252E-5</v>
      </c>
      <c r="N26" s="16">
        <v>10000</v>
      </c>
      <c r="O26" s="17">
        <v>1.8000898774075252E-5</v>
      </c>
    </row>
    <row r="27" spans="1:15" x14ac:dyDescent="0.25">
      <c r="A27" s="106" t="str">
        <f>+'[2]TD-EPA'!A24</f>
        <v>IMPUESTOS</v>
      </c>
      <c r="B27" s="18">
        <v>54637000</v>
      </c>
      <c r="C27" s="107">
        <v>2597850</v>
      </c>
      <c r="D27" s="107">
        <v>2587850</v>
      </c>
      <c r="E27" s="19">
        <v>0.99615066304828992</v>
      </c>
      <c r="F27" s="18">
        <v>2587850</v>
      </c>
      <c r="G27" s="19">
        <v>0.99615066304828992</v>
      </c>
      <c r="H27" s="18">
        <v>2587850</v>
      </c>
      <c r="I27" s="18">
        <v>2587850</v>
      </c>
      <c r="J27" s="18">
        <v>10000</v>
      </c>
      <c r="K27" s="19">
        <v>3.849336951710068E-3</v>
      </c>
      <c r="L27" s="18">
        <v>10000</v>
      </c>
      <c r="M27" s="19">
        <v>3.849336951710068E-3</v>
      </c>
      <c r="N27" s="18">
        <v>10000</v>
      </c>
      <c r="O27" s="19">
        <v>3.849336951710068E-3</v>
      </c>
    </row>
    <row r="28" spans="1:15" s="104" customFormat="1" ht="15.75" customHeight="1" x14ac:dyDescent="0.25">
      <c r="A28" s="106" t="str">
        <f>+'[2]TD-EPA'!A25</f>
        <v>CUOTA DE FISCALIZACIÓN Y AUDITAJE</v>
      </c>
      <c r="B28" s="18">
        <v>340866000</v>
      </c>
      <c r="C28" s="107">
        <v>552929967</v>
      </c>
      <c r="D28" s="107">
        <v>552929967</v>
      </c>
      <c r="E28" s="19">
        <v>1</v>
      </c>
      <c r="F28" s="18">
        <v>552929967</v>
      </c>
      <c r="G28" s="19">
        <v>1</v>
      </c>
      <c r="H28" s="18">
        <v>552929967</v>
      </c>
      <c r="I28" s="18">
        <v>552929967</v>
      </c>
      <c r="J28" s="18">
        <v>0</v>
      </c>
      <c r="K28" s="19">
        <v>0</v>
      </c>
      <c r="L28" s="18">
        <v>0</v>
      </c>
      <c r="M28" s="19">
        <v>0</v>
      </c>
      <c r="N28" s="18">
        <v>0</v>
      </c>
      <c r="O28" s="19">
        <v>0</v>
      </c>
    </row>
    <row r="29" spans="1:15" x14ac:dyDescent="0.25">
      <c r="A29" s="103" t="s">
        <v>22</v>
      </c>
      <c r="B29" s="14">
        <v>138279817403</v>
      </c>
      <c r="C29" s="14">
        <v>138279817403</v>
      </c>
      <c r="D29" s="14">
        <v>129821937551.81999</v>
      </c>
      <c r="E29" s="15">
        <v>0.93883503746226016</v>
      </c>
      <c r="F29" s="14">
        <v>129119302407.81999</v>
      </c>
      <c r="G29" s="15">
        <v>0.93375378151908617</v>
      </c>
      <c r="H29" s="14">
        <v>129821937551.81999</v>
      </c>
      <c r="I29" s="14">
        <v>128805348837.62999</v>
      </c>
      <c r="J29" s="14">
        <v>8457879851.1799994</v>
      </c>
      <c r="K29" s="15">
        <v>6.1164962537739828E-2</v>
      </c>
      <c r="L29" s="14">
        <v>8457879851.1799994</v>
      </c>
      <c r="M29" s="15">
        <v>6.1164962537739828E-2</v>
      </c>
      <c r="N29" s="14">
        <v>9160514995.1800003</v>
      </c>
      <c r="O29" s="15">
        <v>6.6246218480913777E-2</v>
      </c>
    </row>
    <row r="30" spans="1:15" ht="57" x14ac:dyDescent="0.25">
      <c r="A30" s="106" t="str">
        <f>+'[2]TD-EPA'!A28</f>
        <v>INCREMENTO DE LA COBERTURA DE LOS SERVICIOS DE LA RED NACIONAL DE PROTECCIÓN AL CONSUMIDOR EN EL TERRITORIO  NACIONAL</v>
      </c>
      <c r="B30" s="18">
        <v>31998915000</v>
      </c>
      <c r="C30" s="107">
        <v>31998915000</v>
      </c>
      <c r="D30" s="107">
        <v>29287692084.25</v>
      </c>
      <c r="E30" s="19">
        <v>0.9152714110540936</v>
      </c>
      <c r="F30" s="18">
        <v>29287692084.25</v>
      </c>
      <c r="G30" s="19">
        <v>0.9152714110540936</v>
      </c>
      <c r="H30" s="18">
        <v>29287692084.25</v>
      </c>
      <c r="I30" s="18">
        <v>29211459503.5</v>
      </c>
      <c r="J30" s="18">
        <v>2711222915.75</v>
      </c>
      <c r="K30" s="19">
        <v>8.4728588945906444E-2</v>
      </c>
      <c r="L30" s="18">
        <v>2711222915.75</v>
      </c>
      <c r="M30" s="19">
        <v>8.4728588945906444E-2</v>
      </c>
      <c r="N30" s="18">
        <v>2711222915.75</v>
      </c>
      <c r="O30" s="19">
        <v>8.4728588945906444E-2</v>
      </c>
    </row>
    <row r="31" spans="1:15" ht="57" x14ac:dyDescent="0.25">
      <c r="A31" s="106" t="str">
        <f>+'[2]TD-EPA'!A29</f>
        <v>MEJORAMIENTO DEL CONTROL Y VIGILANCIA A LAS CÁMARAS DE COMERCIO Y COMERCIANTES A NIVEL  NACIONAL</v>
      </c>
      <c r="B31" s="18">
        <v>818071964</v>
      </c>
      <c r="C31" s="107">
        <v>818071964</v>
      </c>
      <c r="D31" s="107">
        <v>812063420.75</v>
      </c>
      <c r="E31" s="19">
        <v>0.99265523876332229</v>
      </c>
      <c r="F31" s="18">
        <v>812063420.75</v>
      </c>
      <c r="G31" s="19">
        <v>0.99265523876332229</v>
      </c>
      <c r="H31" s="18">
        <v>812063420.75</v>
      </c>
      <c r="I31" s="18">
        <v>812063420.75</v>
      </c>
      <c r="J31" s="18">
        <v>6008543.25</v>
      </c>
      <c r="K31" s="19">
        <v>7.3447612366777061E-3</v>
      </c>
      <c r="L31" s="18">
        <v>6008543.25</v>
      </c>
      <c r="M31" s="19">
        <v>7.3447612366777061E-3</v>
      </c>
      <c r="N31" s="18">
        <v>6008543.25</v>
      </c>
      <c r="O31" s="19">
        <v>7.3447612366777061E-3</v>
      </c>
    </row>
    <row r="32" spans="1:15" ht="57" x14ac:dyDescent="0.25">
      <c r="A32" s="106" t="str">
        <f>+'[2]TD-EPA'!A30</f>
        <v>FORTALECIMIENTO DE LA FUNCIÓN JURISDICCIONAL DE LA SUPERINTENDENCIA DE INDUSTRIA Y COMERCIO A NIVEL  NACIONAL</v>
      </c>
      <c r="B32" s="18">
        <v>2339433872</v>
      </c>
      <c r="C32" s="107">
        <v>2339433872</v>
      </c>
      <c r="D32" s="107">
        <v>2280099881.3099999</v>
      </c>
      <c r="E32" s="19">
        <v>0.97463745763445109</v>
      </c>
      <c r="F32" s="18">
        <v>2280099881.3099999</v>
      </c>
      <c r="G32" s="19">
        <v>0.97463745763445109</v>
      </c>
      <c r="H32" s="18">
        <v>2280099881.3099999</v>
      </c>
      <c r="I32" s="18">
        <v>2280099881.3099999</v>
      </c>
      <c r="J32" s="18">
        <v>59333990.690000057</v>
      </c>
      <c r="K32" s="19">
        <v>2.5362542365548881E-2</v>
      </c>
      <c r="L32" s="18">
        <v>59333990.690000057</v>
      </c>
      <c r="M32" s="19">
        <v>2.5362542365548881E-2</v>
      </c>
      <c r="N32" s="18">
        <v>59333990.690000057</v>
      </c>
      <c r="O32" s="19">
        <v>2.5362542365548881E-2</v>
      </c>
    </row>
    <row r="33" spans="1:15" ht="42.75" x14ac:dyDescent="0.25">
      <c r="A33" s="106" t="str">
        <f>+'[2]TD-EPA'!A31</f>
        <v>FORTALECIMIENTO DE LA PROTECCIÓN DE DATOS PERSONALES A NIVEL  NACIONAL</v>
      </c>
      <c r="B33" s="18">
        <v>6316692367</v>
      </c>
      <c r="C33" s="107">
        <v>6316692367</v>
      </c>
      <c r="D33" s="107">
        <v>6074246936</v>
      </c>
      <c r="E33" s="19">
        <v>0.96161829373445562</v>
      </c>
      <c r="F33" s="18">
        <v>6074246936</v>
      </c>
      <c r="G33" s="19">
        <v>0.96161829373445562</v>
      </c>
      <c r="H33" s="18">
        <v>6074246936</v>
      </c>
      <c r="I33" s="18">
        <v>6074246936</v>
      </c>
      <c r="J33" s="18">
        <v>242445431</v>
      </c>
      <c r="K33" s="19">
        <v>3.8381706265544338E-2</v>
      </c>
      <c r="L33" s="18">
        <v>242445431</v>
      </c>
      <c r="M33" s="19">
        <v>3.8381706265544338E-2</v>
      </c>
      <c r="N33" s="18">
        <v>242445431</v>
      </c>
      <c r="O33" s="19">
        <v>3.8381706265544338E-2</v>
      </c>
    </row>
    <row r="34" spans="1:15" ht="57" x14ac:dyDescent="0.25">
      <c r="A34" s="106" t="str">
        <f>+'[2]TD-EPA'!A32</f>
        <v>FORTALECIMIENTO DEL RÉGIMEN DE PROTECCIÓN DE LA LIBRE COMPETENCIA ECONÓMICA EN LOS MERCADOS A NIVEL  NACIONAL</v>
      </c>
      <c r="B34" s="18">
        <v>7555344485</v>
      </c>
      <c r="C34" s="107">
        <v>7555344485</v>
      </c>
      <c r="D34" s="107">
        <v>7506162331.0100002</v>
      </c>
      <c r="E34" s="19">
        <v>0.99349041541551897</v>
      </c>
      <c r="F34" s="18">
        <v>7506162331.0100002</v>
      </c>
      <c r="G34" s="19">
        <v>0.99349041541551897</v>
      </c>
      <c r="H34" s="18">
        <v>7506162331.0100002</v>
      </c>
      <c r="I34" s="18">
        <v>7504065205.0100002</v>
      </c>
      <c r="J34" s="18">
        <v>49182153.989999771</v>
      </c>
      <c r="K34" s="19">
        <v>6.509584584481031E-3</v>
      </c>
      <c r="L34" s="18">
        <v>49182153.989999771</v>
      </c>
      <c r="M34" s="19">
        <v>6.509584584481031E-3</v>
      </c>
      <c r="N34" s="18">
        <v>49182153.989999771</v>
      </c>
      <c r="O34" s="19">
        <v>6.509584584481031E-3</v>
      </c>
    </row>
    <row r="35" spans="1:15" ht="71.25" x14ac:dyDescent="0.25">
      <c r="A35" s="106" t="str">
        <f>+'[2]TD-EPA'!A33</f>
        <v>FORTALECIMIENTO DE LA ATENCIÓN Y PROMOCIÓN DE TRÁMITES Y SERVICIOS EN EL MARCO DEL SISTEMA DE PROPIEDAD INDUSTRIAL A NIVEL  NACIONAL</v>
      </c>
      <c r="B35" s="18">
        <v>8695774102</v>
      </c>
      <c r="C35" s="107">
        <v>8695774102</v>
      </c>
      <c r="D35" s="107">
        <v>8367902286.1400003</v>
      </c>
      <c r="E35" s="19">
        <v>0.96229526986164571</v>
      </c>
      <c r="F35" s="18">
        <v>8367902286.1400003</v>
      </c>
      <c r="G35" s="19">
        <v>0.96229526986164571</v>
      </c>
      <c r="H35" s="18">
        <v>8367902286.1400003</v>
      </c>
      <c r="I35" s="18">
        <v>8367902286.1400003</v>
      </c>
      <c r="J35" s="18">
        <v>327871815.85999966</v>
      </c>
      <c r="K35" s="19">
        <v>3.7704730138354237E-2</v>
      </c>
      <c r="L35" s="18">
        <v>327871815.85999966</v>
      </c>
      <c r="M35" s="19">
        <v>3.7704730138354237E-2</v>
      </c>
      <c r="N35" s="18">
        <v>327871815.85999966</v>
      </c>
      <c r="O35" s="19">
        <v>3.7704730138354237E-2</v>
      </c>
    </row>
    <row r="36" spans="1:15" ht="57" x14ac:dyDescent="0.25">
      <c r="A36" s="106" t="str">
        <f>+'[2]TD-EPA'!A34</f>
        <v>MEJORAMIENTO EN LA EJECUCIÓN DE LAS FUNCIONES ASIGNADAS EN MATERIA DE PROTECCIÓN AL CONSUMIDOR A NIVEL  NACIONAL</v>
      </c>
      <c r="B36" s="18">
        <v>6281420369</v>
      </c>
      <c r="C36" s="107">
        <v>6281420369</v>
      </c>
      <c r="D36" s="107">
        <v>5985220414.7399998</v>
      </c>
      <c r="E36" s="19">
        <v>0.95284506737969599</v>
      </c>
      <c r="F36" s="18">
        <v>5985220414.7399998</v>
      </c>
      <c r="G36" s="19">
        <v>0.95284506737969599</v>
      </c>
      <c r="H36" s="18">
        <v>5985220414.7399998</v>
      </c>
      <c r="I36" s="18">
        <v>5985220414.7399998</v>
      </c>
      <c r="J36" s="18">
        <v>296199954.26000023</v>
      </c>
      <c r="K36" s="19">
        <v>4.715493262030402E-2</v>
      </c>
      <c r="L36" s="18">
        <v>296199954.26000023</v>
      </c>
      <c r="M36" s="19">
        <v>4.715493262030402E-2</v>
      </c>
      <c r="N36" s="18">
        <v>296199954.26000023</v>
      </c>
      <c r="O36" s="19">
        <v>4.715493262030402E-2</v>
      </c>
    </row>
    <row r="37" spans="1:15" ht="99.75" x14ac:dyDescent="0.25">
      <c r="A37" s="106" t="str">
        <f>+'[2]TD-EPA'!A35</f>
        <v>FORTALECIMIENTO DE LA FUNCIÓN DE INSPECCIÓN, CONTROL Y VIGILANCIA DE LA SUPERINTENDENCIA DE INDUSTRIA Y COMERCIO EN EL MARCO DEL SUBSISTEMA NACIONAL DE CALIDAD, EL RÉGIMEN DE CONTROL DE PRECIOS Y EL SECTOR VALUATORIO A NIVEL  NACIONAL</v>
      </c>
      <c r="B37" s="18">
        <v>5548341297</v>
      </c>
      <c r="C37" s="107">
        <v>5548341297</v>
      </c>
      <c r="D37" s="107">
        <v>5441687781.1999998</v>
      </c>
      <c r="E37" s="19">
        <v>0.98077740533775959</v>
      </c>
      <c r="F37" s="18">
        <v>5350321115.1999998</v>
      </c>
      <c r="G37" s="19">
        <v>0.96431002146405986</v>
      </c>
      <c r="H37" s="18">
        <v>5441687781.1999998</v>
      </c>
      <c r="I37" s="18">
        <v>5348013815.1999998</v>
      </c>
      <c r="J37" s="18">
        <v>106653515.80000019</v>
      </c>
      <c r="K37" s="19">
        <v>1.9222594662240404E-2</v>
      </c>
      <c r="L37" s="18">
        <v>106653515.80000019</v>
      </c>
      <c r="M37" s="19">
        <v>1.9222594662240404E-2</v>
      </c>
      <c r="N37" s="18">
        <v>198020181.80000019</v>
      </c>
      <c r="O37" s="19">
        <v>3.5689978535940123E-2</v>
      </c>
    </row>
    <row r="38" spans="1:15" ht="57" x14ac:dyDescent="0.25">
      <c r="A38" s="106" t="str">
        <f>+'[2]TD-EPA'!A37</f>
        <v>FORTALECIMIENTO DEL SISTEMA DE ATENCIÓN AL CIUDADANO DE LA SUPERINTENDENCIA DE INDUSTRIA Y COMERCIO A NIVEL  NACIONAL</v>
      </c>
      <c r="B38" s="18">
        <v>32792335832</v>
      </c>
      <c r="C38" s="107">
        <v>32792335832</v>
      </c>
      <c r="D38" s="107">
        <v>29740901555.560001</v>
      </c>
      <c r="E38" s="19">
        <v>0.90694672401280141</v>
      </c>
      <c r="F38" s="18">
        <v>29712633077.560001</v>
      </c>
      <c r="G38" s="19">
        <v>0.90608467874268628</v>
      </c>
      <c r="H38" s="18">
        <v>29740901555.560001</v>
      </c>
      <c r="I38" s="18">
        <v>29637320562.240002</v>
      </c>
      <c r="J38" s="18">
        <v>3051434276.4399986</v>
      </c>
      <c r="K38" s="19">
        <v>9.3053275987198619E-2</v>
      </c>
      <c r="L38" s="18">
        <v>3051434276.4399986</v>
      </c>
      <c r="M38" s="19">
        <v>9.3053275987198619E-2</v>
      </c>
      <c r="N38" s="18">
        <v>3079702754.4399986</v>
      </c>
      <c r="O38" s="19">
        <v>9.391532125731368E-2</v>
      </c>
    </row>
    <row r="39" spans="1:15" ht="71.25" x14ac:dyDescent="0.25">
      <c r="A39" s="106" t="str">
        <f>+'[2]TD-EPA'!A38</f>
        <v>MEJORAMIENTO DE LOS SISTEMAS DE INFORMACIÓN Y SERVICIOS TECNOLÓGICOS DE LA SUPERINTENDENCIA DE INDUSTRIA Y COMERCIO EN EL TERRITORIO  NACIONAL</v>
      </c>
      <c r="B39" s="18">
        <v>32653683892</v>
      </c>
      <c r="C39" s="107">
        <v>32653683892</v>
      </c>
      <c r="D39" s="107">
        <v>31178509952.66</v>
      </c>
      <c r="E39" s="19">
        <v>0.95482365958404436</v>
      </c>
      <c r="F39" s="18">
        <v>30595509952.66</v>
      </c>
      <c r="G39" s="19">
        <v>0.93696962504606585</v>
      </c>
      <c r="H39" s="18">
        <v>31178509952.66</v>
      </c>
      <c r="I39" s="18">
        <v>30440228881.540001</v>
      </c>
      <c r="J39" s="18">
        <v>1475173939.3400002</v>
      </c>
      <c r="K39" s="19">
        <v>4.5176340415955668E-2</v>
      </c>
      <c r="L39" s="18">
        <v>1475173939.3400002</v>
      </c>
      <c r="M39" s="19">
        <v>4.5176340415955668E-2</v>
      </c>
      <c r="N39" s="18">
        <v>2058173939.3400002</v>
      </c>
      <c r="O39" s="19">
        <v>6.3030374953934154E-2</v>
      </c>
    </row>
    <row r="40" spans="1:15" s="104" customFormat="1" ht="57" x14ac:dyDescent="0.25">
      <c r="A40" s="106" t="str">
        <f>+'[2]TD-EPA'!A39</f>
        <v>MEJORAMIENTO EN LA CALIDAD DE LA GESTIÓN ESTRATÉGICA DE LA SUPERINTENDENCIA DE INDUSTRIA Y COMERCIO A NIVEL  NACIONAL</v>
      </c>
      <c r="B40" s="18">
        <v>3279804223</v>
      </c>
      <c r="C40" s="107">
        <v>3279804223</v>
      </c>
      <c r="D40" s="107">
        <v>3147450908.1999998</v>
      </c>
      <c r="E40" s="19">
        <v>0.95964597097843296</v>
      </c>
      <c r="F40" s="18">
        <v>3147450908.1999998</v>
      </c>
      <c r="G40" s="19">
        <v>0.95964597097843296</v>
      </c>
      <c r="H40" s="18">
        <v>3147450908.1999998</v>
      </c>
      <c r="I40" s="18">
        <v>3144727931.1999998</v>
      </c>
      <c r="J40" s="18">
        <v>132353314.80000019</v>
      </c>
      <c r="K40" s="19">
        <v>4.0354029021567053E-2</v>
      </c>
      <c r="L40" s="18">
        <v>132353314.80000019</v>
      </c>
      <c r="M40" s="19">
        <v>4.0354029021567053E-2</v>
      </c>
      <c r="N40" s="18">
        <v>132353314.80000019</v>
      </c>
      <c r="O40" s="19">
        <v>4.0354029021567053E-2</v>
      </c>
    </row>
    <row r="41" spans="1:15" s="108" customFormat="1" x14ac:dyDescent="0.25">
      <c r="A41" s="20" t="s">
        <v>23</v>
      </c>
      <c r="B41" s="21">
        <v>245594297403</v>
      </c>
      <c r="C41" s="21">
        <v>252070019403</v>
      </c>
      <c r="D41" s="21">
        <v>232872994123.13</v>
      </c>
      <c r="E41" s="15">
        <v>0.92384248898248178</v>
      </c>
      <c r="F41" s="21">
        <v>232123401812.13</v>
      </c>
      <c r="G41" s="15">
        <v>0.92086874258941487</v>
      </c>
      <c r="H41" s="21">
        <v>232872994123.13</v>
      </c>
      <c r="I41" s="21">
        <v>231685193446.63998</v>
      </c>
      <c r="J41" s="21">
        <v>19197025279.869995</v>
      </c>
      <c r="K41" s="15">
        <v>7.6157511017518179E-2</v>
      </c>
      <c r="L41" s="21">
        <v>19197025279.869999</v>
      </c>
      <c r="M41" s="15">
        <v>7.6157511017518206E-2</v>
      </c>
      <c r="N41" s="21">
        <v>19946617590.870003</v>
      </c>
      <c r="O41" s="15">
        <v>7.9131257410585215E-2</v>
      </c>
    </row>
    <row r="42" spans="1:15" x14ac:dyDescent="0.25">
      <c r="A42" s="108"/>
      <c r="B42" s="22">
        <f>B41-[1]REP_EPG034_EjecucionPresupuesta!P32</f>
        <v>105099414403</v>
      </c>
      <c r="C42" s="109">
        <f>C41-[1]REP_EPG034_EjecucionPresupuesta!S32</f>
        <v>111575136403</v>
      </c>
      <c r="D42" s="109">
        <f>D41-[1]REP_EPG034_EjecucionPresupuesta!W32</f>
        <v>180189278928.58002</v>
      </c>
      <c r="E42" s="23">
        <f>D41/C41</f>
        <v>0.92384248898248178</v>
      </c>
      <c r="F42" s="22">
        <f>F41-[1]REP_EPG034_EjecucionPresupuesta!X32</f>
        <v>227202151572.92999</v>
      </c>
      <c r="G42" s="23">
        <f>F41/C41</f>
        <v>0.92086874258941487</v>
      </c>
      <c r="H42" s="22">
        <f>H41-[1]REP_EPG034_EjecucionPresupuesta!U32</f>
        <v>123861440689.05</v>
      </c>
      <c r="I42" s="22">
        <f>I41-[1]REP_EPG034_EjecucionPresupuesta!Z32</f>
        <v>227412820405.17999</v>
      </c>
      <c r="J42" s="22">
        <f>C41-(H41+J41)</f>
        <v>0</v>
      </c>
      <c r="K42" s="23">
        <f>J41/C41</f>
        <v>7.6157511017518179E-2</v>
      </c>
      <c r="L42" s="22">
        <f>C41-(D41+L41)</f>
        <v>0</v>
      </c>
      <c r="M42" s="24">
        <f>L41/C41</f>
        <v>7.6157511017518206E-2</v>
      </c>
      <c r="N42" s="22">
        <f>C41-(F41+N41)</f>
        <v>0</v>
      </c>
      <c r="O42" s="23">
        <f>N41/C41</f>
        <v>7.9131257410585215E-2</v>
      </c>
    </row>
    <row r="43" spans="1:15" x14ac:dyDescent="0.25">
      <c r="C43" s="110"/>
      <c r="F43" s="25"/>
    </row>
    <row r="45" spans="1:15" x14ac:dyDescent="0.25">
      <c r="C45" s="11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zoomScale="120" zoomScaleNormal="120" workbookViewId="0">
      <selection activeCell="G24" sqref="G24:G28"/>
    </sheetView>
  </sheetViews>
  <sheetFormatPr baseColWidth="10" defaultRowHeight="15" x14ac:dyDescent="0.25"/>
  <cols>
    <col min="1" max="1" width="11.42578125" style="28"/>
    <col min="2" max="2" width="24.85546875" style="29" bestFit="1" customWidth="1"/>
    <col min="3" max="9" width="20.140625" style="29" customWidth="1"/>
    <col min="10" max="10" width="18" style="28" bestFit="1" customWidth="1"/>
    <col min="11" max="11" width="17.5703125" style="28" bestFit="1" customWidth="1"/>
    <col min="12" max="12" width="17.85546875" style="28" bestFit="1" customWidth="1"/>
    <col min="13" max="13" width="11.42578125" style="28"/>
    <col min="14" max="16384" width="11.42578125" style="29"/>
  </cols>
  <sheetData>
    <row r="1" spans="1:13" s="28" customFormat="1" ht="20.25" x14ac:dyDescent="0.25">
      <c r="B1" s="1"/>
      <c r="D1" s="2" t="s">
        <v>0</v>
      </c>
    </row>
    <row r="2" spans="1:13" s="28" customFormat="1" x14ac:dyDescent="0.25">
      <c r="B2" s="1"/>
      <c r="D2" s="1"/>
    </row>
    <row r="3" spans="1:13" s="28" customFormat="1" x14ac:dyDescent="0.25">
      <c r="B3" s="1"/>
      <c r="D3" s="5" t="s">
        <v>24</v>
      </c>
    </row>
    <row r="4" spans="1:13" s="28" customFormat="1" x14ac:dyDescent="0.25">
      <c r="B4" s="1"/>
      <c r="D4" s="6" t="s">
        <v>25</v>
      </c>
    </row>
    <row r="5" spans="1:13" s="28" customFormat="1" x14ac:dyDescent="0.25">
      <c r="B5" s="29"/>
      <c r="D5" s="5" t="s">
        <v>2</v>
      </c>
    </row>
    <row r="6" spans="1:13" s="28" customFormat="1" x14ac:dyDescent="0.25">
      <c r="B6" s="1"/>
      <c r="D6" s="7"/>
    </row>
    <row r="7" spans="1:13" s="28" customFormat="1" x14ac:dyDescent="0.25"/>
    <row r="8" spans="1:13" x14ac:dyDescent="0.25">
      <c r="B8" s="81" t="s">
        <v>26</v>
      </c>
      <c r="C8" s="81"/>
      <c r="D8" s="81"/>
      <c r="E8" s="81"/>
      <c r="F8" s="81"/>
      <c r="G8" s="81"/>
      <c r="H8" s="81"/>
      <c r="I8" s="81"/>
    </row>
    <row r="9" spans="1:13" ht="15.75" customHeight="1" thickBot="1" x14ac:dyDescent="0.3">
      <c r="B9" s="81"/>
      <c r="C9" s="81"/>
      <c r="D9" s="81"/>
      <c r="E9" s="81"/>
      <c r="F9" s="81"/>
      <c r="G9" s="81"/>
      <c r="H9" s="81"/>
      <c r="I9" s="81"/>
      <c r="J9" s="30"/>
    </row>
    <row r="10" spans="1:13" s="33" customFormat="1" ht="17.25" thickBot="1" x14ac:dyDescent="0.35">
      <c r="A10" s="31"/>
      <c r="B10" s="31"/>
      <c r="C10" s="31"/>
      <c r="D10" s="31"/>
      <c r="E10" s="82" t="s">
        <v>27</v>
      </c>
      <c r="F10" s="83"/>
      <c r="G10" s="84" t="s">
        <v>28</v>
      </c>
      <c r="H10" s="85"/>
      <c r="I10" s="86" t="s">
        <v>29</v>
      </c>
      <c r="J10" s="32"/>
      <c r="K10" s="31"/>
      <c r="L10" s="31"/>
      <c r="M10" s="31"/>
    </row>
    <row r="11" spans="1:13" s="33" customFormat="1" ht="17.25" thickBot="1" x14ac:dyDescent="0.35">
      <c r="A11" s="31"/>
      <c r="B11" s="34" t="s">
        <v>3</v>
      </c>
      <c r="C11" s="34" t="s">
        <v>30</v>
      </c>
      <c r="D11" s="34" t="s">
        <v>31</v>
      </c>
      <c r="E11" s="35" t="s">
        <v>32</v>
      </c>
      <c r="F11" s="35" t="s">
        <v>33</v>
      </c>
      <c r="G11" s="36" t="s">
        <v>32</v>
      </c>
      <c r="H11" s="37" t="s">
        <v>33</v>
      </c>
      <c r="I11" s="87"/>
      <c r="J11" s="38" t="s">
        <v>34</v>
      </c>
      <c r="K11" s="31"/>
      <c r="L11" s="31"/>
      <c r="M11" s="31"/>
    </row>
    <row r="12" spans="1:13" s="33" customFormat="1" ht="16.5" x14ac:dyDescent="0.3">
      <c r="A12" s="31"/>
      <c r="B12" s="39" t="s">
        <v>18</v>
      </c>
      <c r="C12" s="40">
        <v>108015202000</v>
      </c>
      <c r="D12" s="40">
        <v>113790202000</v>
      </c>
      <c r="E12" s="40">
        <v>103051056571.31</v>
      </c>
      <c r="F12" s="41">
        <v>0.90562328530983716</v>
      </c>
      <c r="G12" s="94">
        <v>108904190790.8</v>
      </c>
      <c r="H12" s="91">
        <v>0.95706123090281536</v>
      </c>
      <c r="I12" s="91">
        <v>0.94625427931663708</v>
      </c>
      <c r="J12" s="78">
        <v>5853134219.4900055</v>
      </c>
      <c r="K12" s="31"/>
      <c r="L12" s="31"/>
      <c r="M12" s="31"/>
    </row>
    <row r="13" spans="1:13" s="33" customFormat="1" ht="16.5" x14ac:dyDescent="0.3">
      <c r="A13" s="31"/>
      <c r="B13" s="42" t="s">
        <v>19</v>
      </c>
      <c r="C13" s="43">
        <v>65004098000</v>
      </c>
      <c r="D13" s="43">
        <v>65004098000</v>
      </c>
      <c r="E13" s="43">
        <v>64376479880.730003</v>
      </c>
      <c r="F13" s="44">
        <v>0.99034494534067685</v>
      </c>
      <c r="G13" s="95"/>
      <c r="H13" s="92"/>
      <c r="I13" s="92"/>
      <c r="J13" s="79"/>
      <c r="K13" s="45"/>
      <c r="L13" s="31"/>
      <c r="M13" s="31"/>
    </row>
    <row r="14" spans="1:13" s="33" customFormat="1" ht="16.5" x14ac:dyDescent="0.3">
      <c r="A14" s="31"/>
      <c r="B14" s="42" t="s">
        <v>20</v>
      </c>
      <c r="C14" s="43">
        <v>13056620000</v>
      </c>
      <c r="D14" s="43">
        <v>39691748273</v>
      </c>
      <c r="E14" s="43">
        <v>34932142735.669998</v>
      </c>
      <c r="F14" s="44">
        <v>0.88008576733397037</v>
      </c>
      <c r="G14" s="95"/>
      <c r="H14" s="92"/>
      <c r="I14" s="92"/>
      <c r="J14" s="79"/>
      <c r="K14" s="45"/>
      <c r="L14" s="31"/>
      <c r="M14" s="31"/>
    </row>
    <row r="15" spans="1:13" s="33" customFormat="1" ht="16.5" x14ac:dyDescent="0.3">
      <c r="A15" s="31"/>
      <c r="B15" s="42" t="s">
        <v>21</v>
      </c>
      <c r="C15" s="43">
        <v>29558981000</v>
      </c>
      <c r="D15" s="43">
        <v>8538827910</v>
      </c>
      <c r="E15" s="43">
        <v>3186916137.9099998</v>
      </c>
      <c r="F15" s="44">
        <v>0.3732264160257564</v>
      </c>
      <c r="G15" s="95"/>
      <c r="H15" s="92"/>
      <c r="I15" s="92"/>
      <c r="J15" s="79"/>
      <c r="K15" s="31"/>
      <c r="L15" s="31"/>
      <c r="M15" s="31"/>
    </row>
    <row r="16" spans="1:13" s="33" customFormat="1" ht="35.25" customHeight="1" thickBot="1" x14ac:dyDescent="0.35">
      <c r="A16" s="31"/>
      <c r="B16" s="46" t="s">
        <v>35</v>
      </c>
      <c r="C16" s="47">
        <v>395503000</v>
      </c>
      <c r="D16" s="47">
        <v>555527817</v>
      </c>
      <c r="E16" s="47">
        <v>555517817</v>
      </c>
      <c r="F16" s="48">
        <v>0.99998199910122587</v>
      </c>
      <c r="G16" s="96"/>
      <c r="H16" s="93"/>
      <c r="I16" s="93"/>
      <c r="J16" s="80"/>
      <c r="K16" s="31"/>
      <c r="L16" s="31"/>
      <c r="M16" s="31"/>
    </row>
    <row r="17" spans="1:13" s="33" customFormat="1" ht="17.25" thickBot="1" x14ac:dyDescent="0.35">
      <c r="A17" s="31"/>
      <c r="B17" s="49" t="s">
        <v>36</v>
      </c>
      <c r="C17" s="50">
        <v>138279817403</v>
      </c>
      <c r="D17" s="50">
        <v>138279817403</v>
      </c>
      <c r="E17" s="50">
        <v>129821937551.81999</v>
      </c>
      <c r="F17" s="51">
        <v>0.93883503746226016</v>
      </c>
      <c r="G17" s="52">
        <v>138279817403</v>
      </c>
      <c r="H17" s="53">
        <v>1</v>
      </c>
      <c r="I17" s="54">
        <v>0.93883503746226016</v>
      </c>
      <c r="J17" s="55">
        <v>8457879851.1800079</v>
      </c>
      <c r="K17" s="56"/>
      <c r="L17" s="31"/>
      <c r="M17" s="31"/>
    </row>
    <row r="18" spans="1:13" s="33" customFormat="1" ht="17.25" thickBot="1" x14ac:dyDescent="0.35">
      <c r="A18" s="31"/>
      <c r="B18" s="57" t="s">
        <v>23</v>
      </c>
      <c r="C18" s="58">
        <v>246295019403</v>
      </c>
      <c r="D18" s="58">
        <v>252070019403</v>
      </c>
      <c r="E18" s="59">
        <v>232872994123.13</v>
      </c>
      <c r="F18" s="60">
        <v>0.92384248898248178</v>
      </c>
      <c r="G18" s="61">
        <v>247184008193.79999</v>
      </c>
      <c r="H18" s="62">
        <v>0.98061645244138118</v>
      </c>
      <c r="I18" s="63">
        <v>0.94210380285018391</v>
      </c>
      <c r="J18" s="64">
        <v>14311014070.669983</v>
      </c>
      <c r="K18" s="45"/>
      <c r="L18" s="31"/>
      <c r="M18" s="31"/>
    </row>
    <row r="19" spans="1:13" s="28" customFormat="1" x14ac:dyDescent="0.25">
      <c r="G19" s="65"/>
      <c r="I19" s="66"/>
    </row>
    <row r="20" spans="1:13" ht="15" customHeight="1" x14ac:dyDescent="0.25">
      <c r="B20" s="81" t="s">
        <v>37</v>
      </c>
      <c r="C20" s="81"/>
      <c r="D20" s="81"/>
      <c r="E20" s="81"/>
      <c r="F20" s="81"/>
      <c r="G20" s="81"/>
      <c r="H20" s="81"/>
      <c r="I20" s="81"/>
      <c r="K20" s="67"/>
    </row>
    <row r="21" spans="1:13" ht="15.75" customHeight="1" thickBot="1" x14ac:dyDescent="0.3">
      <c r="B21" s="81"/>
      <c r="C21" s="81"/>
      <c r="D21" s="81"/>
      <c r="E21" s="81"/>
      <c r="F21" s="81"/>
      <c r="G21" s="81"/>
      <c r="H21" s="81"/>
      <c r="I21" s="81"/>
      <c r="K21" s="66"/>
      <c r="L21" s="67"/>
    </row>
    <row r="22" spans="1:13" ht="17.25" thickBot="1" x14ac:dyDescent="0.35">
      <c r="B22" s="31"/>
      <c r="C22" s="31"/>
      <c r="D22" s="31"/>
      <c r="E22" s="82" t="s">
        <v>27</v>
      </c>
      <c r="F22" s="83"/>
      <c r="G22" s="84" t="s">
        <v>28</v>
      </c>
      <c r="H22" s="85"/>
      <c r="I22" s="86" t="s">
        <v>29</v>
      </c>
      <c r="L22" s="67"/>
    </row>
    <row r="23" spans="1:13" ht="17.25" thickBot="1" x14ac:dyDescent="0.3">
      <c r="B23" s="34" t="s">
        <v>3</v>
      </c>
      <c r="C23" s="34" t="s">
        <v>30</v>
      </c>
      <c r="D23" s="34" t="s">
        <v>31</v>
      </c>
      <c r="E23" s="35" t="s">
        <v>32</v>
      </c>
      <c r="F23" s="35" t="s">
        <v>33</v>
      </c>
      <c r="G23" s="68" t="s">
        <v>32</v>
      </c>
      <c r="H23" s="37" t="s">
        <v>33</v>
      </c>
      <c r="I23" s="87"/>
      <c r="J23" s="38" t="s">
        <v>34</v>
      </c>
      <c r="L23" s="67"/>
    </row>
    <row r="24" spans="1:13" ht="16.5" x14ac:dyDescent="0.3">
      <c r="B24" s="39" t="s">
        <v>18</v>
      </c>
      <c r="C24" s="40">
        <v>108015202000</v>
      </c>
      <c r="D24" s="40">
        <v>113790202000</v>
      </c>
      <c r="E24" s="40">
        <v>103004099404.31</v>
      </c>
      <c r="F24" s="41">
        <v>0.90521062089607673</v>
      </c>
      <c r="G24" s="88">
        <v>108904190790.8</v>
      </c>
      <c r="H24" s="91">
        <v>0.95706123090281536</v>
      </c>
      <c r="I24" s="91">
        <v>0.94582310062039932</v>
      </c>
      <c r="J24" s="78">
        <v>5900091386.4900055</v>
      </c>
      <c r="K24" s="30"/>
    </row>
    <row r="25" spans="1:13" ht="16.5" x14ac:dyDescent="0.3">
      <c r="B25" s="42" t="s">
        <v>19</v>
      </c>
      <c r="C25" s="43">
        <v>65004098000</v>
      </c>
      <c r="D25" s="43">
        <v>65004098000</v>
      </c>
      <c r="E25" s="43">
        <v>64376479880.730003</v>
      </c>
      <c r="F25" s="44">
        <v>0.99034494534067685</v>
      </c>
      <c r="G25" s="89"/>
      <c r="H25" s="92"/>
      <c r="I25" s="92"/>
      <c r="J25" s="79"/>
    </row>
    <row r="26" spans="1:13" ht="16.5" x14ac:dyDescent="0.3">
      <c r="B26" s="42" t="s">
        <v>20</v>
      </c>
      <c r="C26" s="43">
        <v>13056620000</v>
      </c>
      <c r="D26" s="43">
        <v>39691748273</v>
      </c>
      <c r="E26" s="43">
        <v>34885185568.669991</v>
      </c>
      <c r="F26" s="44">
        <v>0.87890272125907754</v>
      </c>
      <c r="G26" s="89"/>
      <c r="H26" s="92"/>
      <c r="I26" s="92"/>
      <c r="J26" s="79"/>
    </row>
    <row r="27" spans="1:13" ht="16.5" x14ac:dyDescent="0.3">
      <c r="B27" s="69" t="s">
        <v>21</v>
      </c>
      <c r="C27" s="70">
        <v>29558981000</v>
      </c>
      <c r="D27" s="70">
        <v>8538827910</v>
      </c>
      <c r="E27" s="70">
        <v>3186916137.9099998</v>
      </c>
      <c r="F27" s="71">
        <v>0.3732264160257564</v>
      </c>
      <c r="G27" s="89"/>
      <c r="H27" s="92"/>
      <c r="I27" s="92"/>
      <c r="J27" s="79"/>
    </row>
    <row r="28" spans="1:13" ht="36.75" customHeight="1" thickBot="1" x14ac:dyDescent="0.3">
      <c r="B28" s="72" t="s">
        <v>35</v>
      </c>
      <c r="C28" s="73">
        <v>395503000</v>
      </c>
      <c r="D28" s="74">
        <v>555527817</v>
      </c>
      <c r="E28" s="73">
        <v>555517817</v>
      </c>
      <c r="F28" s="75">
        <v>0.99998199910122587</v>
      </c>
      <c r="G28" s="90"/>
      <c r="H28" s="93"/>
      <c r="I28" s="93"/>
      <c r="J28" s="80"/>
    </row>
    <row r="29" spans="1:13" ht="17.25" thickBot="1" x14ac:dyDescent="0.35">
      <c r="B29" s="49" t="s">
        <v>36</v>
      </c>
      <c r="C29" s="50">
        <v>138279817403</v>
      </c>
      <c r="D29" s="50">
        <v>138279817403</v>
      </c>
      <c r="E29" s="50">
        <v>129119302407.81999</v>
      </c>
      <c r="F29" s="51">
        <v>0.93375378151908617</v>
      </c>
      <c r="G29" s="50">
        <v>138279817403</v>
      </c>
      <c r="H29" s="53">
        <v>1</v>
      </c>
      <c r="I29" s="63">
        <v>0.93375378151908617</v>
      </c>
      <c r="J29" s="55">
        <v>9160514995.1800079</v>
      </c>
      <c r="K29" s="66"/>
    </row>
    <row r="30" spans="1:13" ht="17.25" thickBot="1" x14ac:dyDescent="0.35">
      <c r="B30" s="57" t="s">
        <v>23</v>
      </c>
      <c r="C30" s="58">
        <v>246295019403</v>
      </c>
      <c r="D30" s="58">
        <v>252070019403</v>
      </c>
      <c r="E30" s="59">
        <v>232123401812.13</v>
      </c>
      <c r="F30" s="60">
        <v>0.92086874258941487</v>
      </c>
      <c r="G30" s="76">
        <v>247184008193.79999</v>
      </c>
      <c r="H30" s="62">
        <v>0.98061645244138118</v>
      </c>
      <c r="I30" s="63">
        <v>0.93907127531542423</v>
      </c>
      <c r="J30" s="64">
        <v>15060606381.669983</v>
      </c>
      <c r="K30" s="66"/>
    </row>
    <row r="31" spans="1:13" s="28" customFormat="1" ht="15" customHeight="1" x14ac:dyDescent="0.25">
      <c r="I31" s="77"/>
    </row>
    <row r="32" spans="1:13" s="28" customFormat="1" ht="15" customHeight="1" x14ac:dyDescent="0.25">
      <c r="G32" s="67"/>
      <c r="I32" s="30"/>
    </row>
    <row r="33" s="28" customFormat="1" ht="15.75" customHeight="1" x14ac:dyDescent="0.25"/>
    <row r="34" s="28" customFormat="1" x14ac:dyDescent="0.25"/>
    <row r="35" s="28" customFormat="1" x14ac:dyDescent="0.25"/>
    <row r="36" s="28" customFormat="1" x14ac:dyDescent="0.25"/>
    <row r="37" s="28" customFormat="1" x14ac:dyDescent="0.25"/>
    <row r="38" s="28" customFormat="1" x14ac:dyDescent="0.25"/>
    <row r="39" s="28" customFormat="1" x14ac:dyDescent="0.25"/>
    <row r="40" s="28" customFormat="1" x14ac:dyDescent="0.25"/>
    <row r="41" s="28" customFormat="1" x14ac:dyDescent="0.25"/>
    <row r="42" s="28" customFormat="1" x14ac:dyDescent="0.25"/>
    <row r="43" s="28" customFormat="1" x14ac:dyDescent="0.25"/>
    <row r="44" s="28" customFormat="1" x14ac:dyDescent="0.25"/>
    <row r="45" s="28" customFormat="1" x14ac:dyDescent="0.25"/>
    <row r="46" s="28" customFormat="1" x14ac:dyDescent="0.25"/>
    <row r="47" s="28" customFormat="1" x14ac:dyDescent="0.25"/>
    <row r="48" s="28" customFormat="1" x14ac:dyDescent="0.25"/>
    <row r="49" s="28" customFormat="1" x14ac:dyDescent="0.25"/>
    <row r="50" s="28" customFormat="1" x14ac:dyDescent="0.25"/>
    <row r="51" s="28" customFormat="1" x14ac:dyDescent="0.25"/>
    <row r="52" s="28" customFormat="1" x14ac:dyDescent="0.25"/>
    <row r="53" s="28" customFormat="1" x14ac:dyDescent="0.25"/>
    <row r="54" s="28" customFormat="1" x14ac:dyDescent="0.25"/>
    <row r="55" s="28" customFormat="1" x14ac:dyDescent="0.25"/>
    <row r="56" s="28" customFormat="1" x14ac:dyDescent="0.25"/>
    <row r="57" s="28" customFormat="1" x14ac:dyDescent="0.25"/>
    <row r="58" s="28" customFormat="1" x14ac:dyDescent="0.25"/>
    <row r="59" s="28" customFormat="1" x14ac:dyDescent="0.25"/>
    <row r="60" s="28" customFormat="1" x14ac:dyDescent="0.25"/>
    <row r="61" s="28" customFormat="1" x14ac:dyDescent="0.25"/>
    <row r="62" s="28" customFormat="1" x14ac:dyDescent="0.25"/>
    <row r="63" s="28" customFormat="1" x14ac:dyDescent="0.25"/>
    <row r="64" s="28" customFormat="1" x14ac:dyDescent="0.25"/>
    <row r="65" s="28" customFormat="1" x14ac:dyDescent="0.25"/>
    <row r="66" s="28" customFormat="1" x14ac:dyDescent="0.25"/>
    <row r="67" s="28" customFormat="1" x14ac:dyDescent="0.25"/>
    <row r="68" s="28" customFormat="1" x14ac:dyDescent="0.25"/>
    <row r="69" s="28" customFormat="1" x14ac:dyDescent="0.25"/>
    <row r="70" s="28" customFormat="1" x14ac:dyDescent="0.25"/>
    <row r="71" s="28" customFormat="1" x14ac:dyDescent="0.25"/>
    <row r="72" s="28" customFormat="1" x14ac:dyDescent="0.25"/>
    <row r="73" s="28" customFormat="1" x14ac:dyDescent="0.25"/>
    <row r="74" s="28" customFormat="1" x14ac:dyDescent="0.25"/>
  </sheetData>
  <sheetProtection algorithmName="SHA-512" hashValue="bs1hWOnpxCRSLiivW5HSOBmxDazuLcYy3pAKSdXlR5QKzkPmzuEOSRvwARq66WFDP5H1f2Zx8No8AMiJIzajHw==" saltValue="Ct8ZEWDxm1xzFvMAWOdl3w==" spinCount="100000" sheet="1" objects="1" scenarios="1"/>
  <mergeCells count="16">
    <mergeCell ref="G24:G28"/>
    <mergeCell ref="H24:H28"/>
    <mergeCell ref="I24:I28"/>
    <mergeCell ref="J24:J28"/>
    <mergeCell ref="B8:I9"/>
    <mergeCell ref="E10:F10"/>
    <mergeCell ref="G10:H10"/>
    <mergeCell ref="I10:I11"/>
    <mergeCell ref="G12:G16"/>
    <mergeCell ref="H12:H16"/>
    <mergeCell ref="I12:I16"/>
    <mergeCell ref="J12:J16"/>
    <mergeCell ref="B20:I21"/>
    <mergeCell ref="E22:F22"/>
    <mergeCell ref="G22:H22"/>
    <mergeCell ref="I22:I23"/>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2022-01-19T21:42:41Z</dcterms:created>
  <dcterms:modified xsi:type="dcterms:W3CDTF">2022-03-04T21:00:24Z</dcterms:modified>
</cp:coreProperties>
</file>