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2\INFORME DE EJECUCIÓN WEB SIC\WEB\"/>
    </mc:Choice>
  </mc:AlternateContent>
  <bookViews>
    <workbookView xWindow="0" yWindow="0" windowWidth="20490" windowHeight="7755"/>
  </bookViews>
  <sheets>
    <sheet name="EJECUCIÓN WEB" sheetId="1" r:id="rId1"/>
    <sheet name="METAS" sheetId="2" r:id="rId2"/>
  </sheets>
  <externalReferences>
    <externalReference r:id="rId3"/>
    <externalReference r:id="rId4"/>
    <externalReference r:id="rId5"/>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1" l="1"/>
  <c r="A37" i="1"/>
  <c r="A36" i="1"/>
  <c r="A35" i="1"/>
  <c r="A34" i="1"/>
  <c r="A33" i="1"/>
  <c r="A32" i="1"/>
  <c r="A31" i="1"/>
  <c r="A30" i="1"/>
  <c r="A29" i="1"/>
  <c r="A27" i="1"/>
  <c r="A25" i="1"/>
  <c r="A24" i="1"/>
  <c r="A22" i="1"/>
  <c r="A21" i="1"/>
  <c r="A20" i="1"/>
  <c r="A19" i="1"/>
  <c r="A18" i="1"/>
  <c r="A17" i="1"/>
  <c r="A15" i="1"/>
  <c r="A13" i="1"/>
  <c r="A12" i="1"/>
  <c r="A11" i="1"/>
  <c r="A10" i="1"/>
  <c r="B4" i="1"/>
  <c r="I40" i="1" l="1"/>
  <c r="B40" i="1"/>
  <c r="H40" i="1" l="1"/>
  <c r="E40" i="1" l="1"/>
  <c r="D40" i="1"/>
  <c r="G40" i="1"/>
  <c r="F40" i="1"/>
  <c r="C40" i="1"/>
  <c r="J40" i="1"/>
  <c r="O40" i="1" l="1"/>
  <c r="N40" i="1"/>
  <c r="M40" i="1"/>
  <c r="L40" i="1"/>
  <c r="K40" i="1"/>
</calcChain>
</file>

<file path=xl/comments1.xml><?xml version="1.0" encoding="utf-8"?>
<comments xmlns="http://schemas.openxmlformats.org/spreadsheetml/2006/main">
  <authors>
    <author>Cesar Augusto Montaño Patarroyo</author>
  </authors>
  <commentList>
    <comment ref="G10" authorId="0" shapeId="0">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<sst xmlns="http://schemas.openxmlformats.org/spreadsheetml/2006/main" count="70" uniqueCount="39">
  <si>
    <t>SUPERINTENDENCIA DE INDUSTRIA Y COMERCIO</t>
  </si>
  <si>
    <t>INFORME DE EJECUCIÓN PRESUPUESTAL</t>
  </si>
  <si>
    <t>SISTEMA INTEGRADO DE INFORMACIÓN FINANCIERA - SIIF NACIÓN</t>
  </si>
  <si>
    <t>CONCEPTO</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</si>
  <si>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</si>
  <si>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</si>
  <si>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</si>
  <si>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</si>
  <si>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</si>
  <si>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</si>
  <si>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</si>
  <si>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</si>
  <si>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</si>
  <si>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</si>
  <si>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</si>
  <si>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</si>
  <si>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</si>
  <si>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</si>
  <si>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Funcionamiento</t>
  </si>
  <si>
    <t>Gastos de Personal</t>
  </si>
  <si>
    <t>Gastos Generales</t>
  </si>
  <si>
    <t>Transferencias Corrientes</t>
  </si>
  <si>
    <t>Gastos por Tributos, Multas, Sanciones e Intereses de Mora</t>
  </si>
  <si>
    <t>Aportes al Fondo de Contingencias</t>
  </si>
  <si>
    <t>Gastos de Inversión</t>
  </si>
  <si>
    <t>TOTAL</t>
  </si>
  <si>
    <t>METAS EJECUCIÓN - ACUERDO DE DESEMPEÑO MINCIT</t>
  </si>
  <si>
    <t>ABRIL - 2022</t>
  </si>
  <si>
    <t>COMPROMISOS</t>
  </si>
  <si>
    <t>SIIF NACIÓN</t>
  </si>
  <si>
    <t>META MINCIT</t>
  </si>
  <si>
    <t>AVANCE META</t>
  </si>
  <si>
    <t>APROP. INICIAL</t>
  </si>
  <si>
    <t>APROP. VIGENTE</t>
  </si>
  <si>
    <t>$</t>
  </si>
  <si>
    <t>%</t>
  </si>
  <si>
    <t>POR EJECUTAR $</t>
  </si>
  <si>
    <t>Inversión</t>
  </si>
  <si>
    <t>OBLIGACIONES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</si>
</sst>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 #,##0_-;_-* &quot;-&quot;??_-;_-@_-"/>
    <numFmt numFmtId="165" formatCode="0.0%"/>
    <numFmt numFmtId="166" formatCode="0.000%"/>
    <numFmt numFmtId="167" formatCode="_(* #,##0.00_);_(* \(#,##0.00\);_(* &quot;-&quot;??_);_(@_)"/>
    <numFmt numFmtId="168" formatCode="_(&quot;$&quot;\ * #,##0.00_);_(&quot;$&quot;\ * \(#,##0.00\);_(&quot;$&quot;\ * &quot;-&quot;??_);_(@_)"/>
    <numFmt numFmtId="169" formatCode="_(&quot;$&quot;\ * #,##0_);_(&quot;$&quot;\ * \(#,##0\);_(&quot;$&quot;\ *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CC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7">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111">
    <xf numFmtId="0" fontId="0" fillId="0" borderId="0" xfId="0"/>
    <xf numFmtId="0" fontId="3" fillId="2" borderId="0" xfId="1" applyFont="1" applyFill="1" applyAlignment="1">
      <alignment vertical="center"/>
    </xf>
    <xf numFmtId="0" fontId="4" fillId="2" borderId="0" xfId="1" applyFont="1" applyFill="1" applyAlignment="1">
      <alignment vertical="center"/>
    </xf>
    <xf numFmtId="164" fontId="3" fillId="2" borderId="0" xfId="2" applyNumberFormat="1" applyFont="1" applyFill="1" applyBorder="1" applyAlignment="1">
      <alignment vertical="center"/>
    </xf>
    <xf numFmtId="9" fontId="3" fillId="2" borderId="0" xfId="3" applyFont="1" applyFill="1" applyBorder="1" applyAlignment="1">
      <alignment vertical="center"/>
    </xf>
    <xf numFmtId="0" fontId="3" fillId="0" borderId="0" xfId="1" applyFont="1" applyAlignment="1">
      <alignment vertical="center"/>
    </xf>
    <xf numFmtId="0" fontId="5" fillId="2" borderId="0" xfId="1" applyFont="1" applyFill="1" applyAlignment="1">
      <alignment vertical="center"/>
    </xf>
    <xf numFmtId="17" fontId="5" fillId="2" borderId="0" xfId="1" quotePrefix="1" applyNumberFormat="1" applyFont="1" applyFill="1" applyAlignment="1">
      <alignment vertical="center"/>
    </xf>
    <xf numFmtId="164" fontId="3" fillId="2" borderId="0" xfId="1" applyNumberFormat="1" applyFont="1" applyFill="1" applyAlignment="1">
      <alignment vertical="center"/>
    </xf>
    <xf numFmtId="0" fontId="6" fillId="3" borderId="1" xfId="1" applyFont="1" applyFill="1" applyBorder="1" applyAlignment="1">
      <alignment horizontal="center" vertical="center"/>
    </xf>
    <xf numFmtId="164" fontId="6" fillId="3" borderId="1" xfId="2" applyNumberFormat="1" applyFont="1" applyFill="1" applyBorder="1" applyAlignment="1">
      <alignment horizontal="center" vertical="center"/>
    </xf>
    <xf numFmtId="165" fontId="6" fillId="3" borderId="1" xfId="3" applyNumberFormat="1" applyFont="1" applyFill="1" applyBorder="1" applyAlignment="1">
      <alignment horizontal="center" vertical="center" wrapText="1"/>
    </xf>
    <xf numFmtId="10" fontId="6" fillId="3" borderId="1" xfId="3" applyNumberFormat="1" applyFont="1" applyFill="1" applyBorder="1" applyAlignment="1">
      <alignment horizontal="center" vertical="center"/>
    </xf>
    <xf numFmtId="164" fontId="6" fillId="3" borderId="1" xfId="2" applyNumberFormat="1" applyFont="1" applyFill="1" applyBorder="1" applyAlignment="1">
      <alignment horizontal="center" vertical="center" wrapText="1"/>
    </xf>
    <xf numFmtId="9" fontId="6" fillId="3" borderId="1" xfId="3" applyFont="1" applyFill="1" applyBorder="1" applyAlignment="1">
      <alignment horizontal="center" vertical="center" wrapText="1"/>
    </xf>
    <xf numFmtId="0" fontId="7" fillId="4" borderId="1" xfId="1" applyFont="1" applyFill="1" applyBorder="1" applyAlignment="1">
      <alignment horizontal="left" vertical="center" wrapText="1"/>
    </xf>
    <xf numFmtId="164" fontId="8" fillId="4" borderId="1" xfId="2" applyNumberFormat="1" applyFont="1" applyFill="1" applyBorder="1" applyAlignment="1">
      <alignment vertical="center"/>
    </xf>
    <xf numFmtId="165" fontId="8" fillId="4" borderId="1" xfId="3" applyNumberFormat="1" applyFont="1" applyFill="1" applyBorder="1" applyAlignment="1">
      <alignment horizontal="center" vertical="center"/>
    </xf>
    <xf numFmtId="0" fontId="9" fillId="0" borderId="0" xfId="1" applyFont="1" applyAlignment="1">
      <alignment vertical="center"/>
    </xf>
    <xf numFmtId="0" fontId="7" fillId="5" borderId="1" xfId="1" applyFont="1" applyFill="1" applyBorder="1" applyAlignment="1">
      <alignment horizontal="left" vertical="center" wrapText="1"/>
    </xf>
    <xf numFmtId="164" fontId="8" fillId="5" borderId="1" xfId="2" applyNumberFormat="1" applyFont="1" applyFill="1" applyBorder="1" applyAlignment="1">
      <alignment vertical="center"/>
    </xf>
    <xf numFmtId="165" fontId="8" fillId="5" borderId="1" xfId="3" applyNumberFormat="1" applyFont="1" applyFill="1" applyBorder="1" applyAlignment="1">
      <alignment horizontal="center" vertical="center"/>
    </xf>
    <xf numFmtId="0" fontId="10" fillId="0" borderId="1" xfId="1" applyFont="1" applyBorder="1" applyAlignment="1">
      <alignment horizontal="left" vertical="center" wrapText="1"/>
    </xf>
    <xf numFmtId="164" fontId="11" fillId="0" borderId="1" xfId="2" applyNumberFormat="1" applyFont="1" applyFill="1" applyBorder="1" applyAlignment="1">
      <alignment vertical="center"/>
    </xf>
    <xf numFmtId="3" fontId="11" fillId="0" borderId="1" xfId="1" applyNumberFormat="1" applyFont="1" applyFill="1" applyBorder="1" applyAlignment="1">
      <alignment vertical="center"/>
    </xf>
    <xf numFmtId="165" fontId="11" fillId="0" borderId="1" xfId="3" applyNumberFormat="1" applyFont="1" applyFill="1" applyBorder="1" applyAlignment="1">
      <alignment horizontal="center" vertical="center"/>
    </xf>
    <xf numFmtId="0" fontId="8" fillId="4" borderId="1" xfId="1" applyFont="1" applyFill="1" applyBorder="1" applyAlignment="1">
      <alignment vertical="center"/>
    </xf>
    <xf numFmtId="164" fontId="8" fillId="4" borderId="1" xfId="1" applyNumberFormat="1" applyFont="1" applyFill="1" applyBorder="1" applyAlignment="1">
      <alignment vertical="center"/>
    </xf>
    <xf numFmtId="0" fontId="12" fillId="0" borderId="0" xfId="1" applyFont="1" applyAlignment="1">
      <alignment vertical="center"/>
    </xf>
    <xf numFmtId="164" fontId="12" fillId="0" borderId="0" xfId="2" applyNumberFormat="1" applyFont="1" applyFill="1" applyBorder="1" applyAlignment="1">
      <alignment vertical="center"/>
    </xf>
    <xf numFmtId="164" fontId="12" fillId="0" borderId="0" xfId="1" applyNumberFormat="1" applyFont="1" applyAlignment="1">
      <alignment vertical="center"/>
    </xf>
    <xf numFmtId="10" fontId="12" fillId="0" borderId="0" xfId="3" applyNumberFormat="1" applyFont="1" applyFill="1" applyBorder="1" applyAlignment="1">
      <alignment vertical="center"/>
    </xf>
    <xf numFmtId="165" fontId="12" fillId="0" borderId="0" xfId="3" applyNumberFormat="1" applyFont="1" applyFill="1" applyBorder="1" applyAlignment="1">
      <alignment horizontal="center" vertical="center"/>
    </xf>
    <xf numFmtId="164" fontId="3" fillId="0" borderId="0" xfId="1" applyNumberFormat="1" applyFont="1" applyAlignment="1">
      <alignment vertical="center"/>
    </xf>
    <xf numFmtId="166" fontId="3" fillId="0" borderId="0" xfId="4" applyNumberFormat="1" applyFont="1" applyFill="1" applyBorder="1" applyAlignment="1">
      <alignment vertical="center"/>
    </xf>
    <xf numFmtId="164" fontId="3" fillId="0" borderId="0" xfId="2" applyNumberFormat="1" applyFont="1" applyFill="1" applyBorder="1" applyAlignment="1">
      <alignment vertical="center"/>
    </xf>
    <xf numFmtId="9" fontId="3" fillId="0" borderId="0" xfId="3" applyFont="1" applyFill="1" applyBorder="1" applyAlignment="1">
      <alignment vertical="center"/>
    </xf>
    <xf numFmtId="0" fontId="13" fillId="2" borderId="0" xfId="1" applyFont="1" applyFill="1" applyBorder="1"/>
    <xf numFmtId="0" fontId="3" fillId="2" borderId="0" xfId="1" applyFont="1" applyFill="1" applyBorder="1" applyAlignment="1">
      <alignment vertical="center"/>
    </xf>
    <xf numFmtId="0" fontId="4" fillId="2" borderId="0" xfId="1" applyFont="1" applyFill="1" applyBorder="1" applyAlignment="1">
      <alignment vertical="center"/>
    </xf>
    <xf numFmtId="0" fontId="5" fillId="2" borderId="0" xfId="1" applyFont="1" applyFill="1" applyBorder="1" applyAlignment="1">
      <alignment vertical="center"/>
    </xf>
    <xf numFmtId="17" fontId="5" fillId="2" borderId="0" xfId="1" quotePrefix="1" applyNumberFormat="1" applyFont="1" applyFill="1" applyBorder="1" applyAlignment="1">
      <alignment vertical="center"/>
    </xf>
    <xf numFmtId="0" fontId="13" fillId="0" borderId="0" xfId="1" applyFont="1" applyFill="1" applyBorder="1"/>
    <xf numFmtId="164" fontId="3" fillId="2" borderId="0" xfId="1" applyNumberFormat="1" applyFont="1" applyFill="1" applyBorder="1" applyAlignment="1">
      <alignment vertical="center"/>
    </xf>
    <xf numFmtId="0" fontId="14" fillId="0" borderId="0" xfId="1" applyFont="1" applyFill="1" applyBorder="1" applyAlignment="1">
      <alignment horizontal="center" vertical="center"/>
    </xf>
    <xf numFmtId="10" fontId="13" fillId="2" borderId="0" xfId="1" applyNumberFormat="1" applyFont="1" applyFill="1" applyBorder="1"/>
    <xf numFmtId="0" fontId="15" fillId="2" borderId="0" xfId="1" applyFont="1" applyFill="1" applyBorder="1"/>
    <xf numFmtId="0" fontId="16" fillId="4" borderId="2" xfId="1" applyFont="1" applyFill="1" applyBorder="1" applyAlignment="1">
      <alignment horizontal="center"/>
    </xf>
    <xf numFmtId="0" fontId="16" fillId="4" borderId="3" xfId="1" applyFont="1" applyFill="1" applyBorder="1" applyAlignment="1">
      <alignment horizontal="center"/>
    </xf>
    <xf numFmtId="0" fontId="17" fillId="3" borderId="2" xfId="1" applyFont="1" applyFill="1" applyBorder="1" applyAlignment="1">
      <alignment horizontal="center"/>
    </xf>
    <xf numFmtId="0" fontId="17" fillId="3" borderId="3" xfId="1" applyFont="1" applyFill="1" applyBorder="1" applyAlignment="1">
      <alignment horizontal="center"/>
    </xf>
    <xf numFmtId="0" fontId="18" fillId="6" borderId="4" xfId="1" applyFont="1" applyFill="1" applyBorder="1" applyAlignment="1">
      <alignment horizontal="center" vertical="center"/>
    </xf>
    <xf numFmtId="10" fontId="15" fillId="2" borderId="0" xfId="1" applyNumberFormat="1" applyFont="1" applyFill="1" applyBorder="1"/>
    <xf numFmtId="0" fontId="15" fillId="0" borderId="0" xfId="1" applyFont="1" applyFill="1" applyBorder="1"/>
    <xf numFmtId="0" fontId="19" fillId="7" borderId="5" xfId="1" applyFont="1" applyFill="1" applyBorder="1" applyAlignment="1">
      <alignment horizontal="center" vertical="center"/>
    </xf>
    <xf numFmtId="0" fontId="16" fillId="4" borderId="5" xfId="1" applyFont="1" applyFill="1" applyBorder="1" applyAlignment="1">
      <alignment horizontal="center" vertical="center"/>
    </xf>
    <xf numFmtId="0" fontId="17" fillId="3" borderId="3" xfId="1" applyFont="1" applyFill="1" applyBorder="1" applyAlignment="1">
      <alignment horizontal="center" vertical="center"/>
    </xf>
    <xf numFmtId="0" fontId="17" fillId="3" borderId="2" xfId="1" applyFont="1" applyFill="1" applyBorder="1" applyAlignment="1">
      <alignment horizontal="center" vertical="center"/>
    </xf>
    <xf numFmtId="0" fontId="18" fillId="6" borderId="6" xfId="1" applyFont="1" applyFill="1" applyBorder="1" applyAlignment="1">
      <alignment horizontal="center" vertical="center"/>
    </xf>
    <xf numFmtId="0" fontId="20" fillId="3" borderId="5" xfId="1" applyFont="1" applyFill="1" applyBorder="1" applyAlignment="1">
      <alignment horizontal="center" vertical="center"/>
    </xf>
    <xf numFmtId="0" fontId="19" fillId="8" borderId="7" xfId="1" applyFont="1" applyFill="1" applyBorder="1"/>
    <xf numFmtId="167" fontId="19" fillId="0" borderId="7" xfId="5" applyFont="1" applyBorder="1"/>
    <xf numFmtId="10" fontId="19" fillId="0" borderId="7" xfId="3" applyNumberFormat="1" applyFont="1" applyBorder="1"/>
    <xf numFmtId="167" fontId="19" fillId="0" borderId="4" xfId="5" applyFont="1" applyBorder="1" applyAlignment="1">
      <alignment horizontal="center" vertical="center"/>
    </xf>
    <xf numFmtId="10" fontId="19" fillId="0" borderId="4" xfId="3" applyNumberFormat="1" applyFont="1" applyBorder="1" applyAlignment="1">
      <alignment horizontal="center" vertical="center"/>
    </xf>
    <xf numFmtId="169" fontId="19" fillId="0" borderId="4" xfId="6" applyNumberFormat="1" applyFont="1" applyBorder="1" applyAlignment="1">
      <alignment horizontal="center" vertical="center"/>
    </xf>
    <xf numFmtId="0" fontId="21" fillId="8" borderId="8" xfId="1" applyFont="1" applyFill="1" applyBorder="1"/>
    <xf numFmtId="167" fontId="21" fillId="0" borderId="8" xfId="5" applyFont="1" applyBorder="1"/>
    <xf numFmtId="10" fontId="21" fillId="0" borderId="8" xfId="3" applyNumberFormat="1" applyFont="1" applyBorder="1"/>
    <xf numFmtId="167" fontId="19" fillId="0" borderId="9" xfId="5" applyFont="1" applyBorder="1" applyAlignment="1">
      <alignment horizontal="center" vertical="center"/>
    </xf>
    <xf numFmtId="10" fontId="19" fillId="0" borderId="9" xfId="3" applyNumberFormat="1" applyFont="1" applyBorder="1" applyAlignment="1">
      <alignment horizontal="center" vertical="center"/>
    </xf>
    <xf numFmtId="169" fontId="19" fillId="0" borderId="9" xfId="6" applyNumberFormat="1" applyFont="1" applyBorder="1" applyAlignment="1">
      <alignment horizontal="center" vertical="center"/>
    </xf>
    <xf numFmtId="10" fontId="15" fillId="2" borderId="0" xfId="3" applyNumberFormat="1" applyFont="1" applyFill="1" applyBorder="1"/>
    <xf numFmtId="0" fontId="21" fillId="8" borderId="8" xfId="1" applyFont="1" applyFill="1" applyBorder="1" applyAlignment="1">
      <alignment wrapText="1"/>
    </xf>
    <xf numFmtId="167" fontId="21" fillId="0" borderId="8" xfId="5" applyFont="1" applyBorder="1" applyAlignment="1">
      <alignment horizontal="center" vertical="center"/>
    </xf>
    <xf numFmtId="10" fontId="21" fillId="0" borderId="8" xfId="3" applyNumberFormat="1" applyFont="1" applyBorder="1" applyAlignment="1">
      <alignment horizontal="right" vertical="center"/>
    </xf>
    <xf numFmtId="0" fontId="21" fillId="8" borderId="6" xfId="1" applyFont="1" applyFill="1" applyBorder="1" applyAlignment="1">
      <alignment wrapText="1"/>
    </xf>
    <xf numFmtId="167" fontId="21" fillId="0" borderId="6" xfId="5" applyFont="1" applyBorder="1" applyAlignment="1">
      <alignment horizontal="center" vertical="center"/>
    </xf>
    <xf numFmtId="10" fontId="21" fillId="0" borderId="10" xfId="3" applyNumberFormat="1" applyFont="1" applyBorder="1" applyAlignment="1">
      <alignment horizontal="right" vertical="center"/>
    </xf>
    <xf numFmtId="167" fontId="19" fillId="0" borderId="6" xfId="5" applyFont="1" applyBorder="1" applyAlignment="1">
      <alignment horizontal="center" vertical="center"/>
    </xf>
    <xf numFmtId="10" fontId="19" fillId="0" borderId="6" xfId="3" applyNumberFormat="1" applyFont="1" applyBorder="1" applyAlignment="1">
      <alignment horizontal="center" vertical="center"/>
    </xf>
    <xf numFmtId="169" fontId="19" fillId="0" borderId="6" xfId="6" applyNumberFormat="1" applyFont="1" applyBorder="1" applyAlignment="1">
      <alignment horizontal="center" vertical="center"/>
    </xf>
    <xf numFmtId="0" fontId="19" fillId="8" borderId="5" xfId="1" applyFont="1" applyFill="1" applyBorder="1"/>
    <xf numFmtId="167" fontId="19" fillId="0" borderId="5" xfId="5" applyFont="1" applyBorder="1"/>
    <xf numFmtId="10" fontId="19" fillId="0" borderId="5" xfId="3" applyNumberFormat="1" applyFont="1" applyBorder="1"/>
    <xf numFmtId="167" fontId="19" fillId="0" borderId="3" xfId="5" applyFont="1" applyBorder="1"/>
    <xf numFmtId="10" fontId="19" fillId="0" borderId="5" xfId="3" applyNumberFormat="1" applyFont="1" applyBorder="1" applyAlignment="1">
      <alignment horizontal="center"/>
    </xf>
    <xf numFmtId="10" fontId="19" fillId="0" borderId="7" xfId="3" applyNumberFormat="1" applyFont="1" applyBorder="1" applyAlignment="1">
      <alignment horizontal="center" vertical="center"/>
    </xf>
    <xf numFmtId="169" fontId="19" fillId="0" borderId="7" xfId="6" applyNumberFormat="1" applyFont="1" applyBorder="1" applyAlignment="1">
      <alignment horizontal="center" vertical="center"/>
    </xf>
    <xf numFmtId="169" fontId="15" fillId="2" borderId="0" xfId="1" applyNumberFormat="1" applyFont="1" applyFill="1" applyBorder="1"/>
    <xf numFmtId="0" fontId="19" fillId="7" borderId="5" xfId="1" applyFont="1" applyFill="1" applyBorder="1"/>
    <xf numFmtId="167" fontId="19" fillId="7" borderId="5" xfId="5" applyFont="1" applyFill="1" applyBorder="1"/>
    <xf numFmtId="167" fontId="16" fillId="4" borderId="5" xfId="5" applyFont="1" applyFill="1" applyBorder="1"/>
    <xf numFmtId="10" fontId="16" fillId="4" borderId="5" xfId="3" applyNumberFormat="1" applyFont="1" applyFill="1" applyBorder="1"/>
    <xf numFmtId="167" fontId="17" fillId="3" borderId="3" xfId="5" applyFont="1" applyFill="1" applyBorder="1"/>
    <xf numFmtId="10" fontId="17" fillId="3" borderId="5" xfId="3" applyNumberFormat="1" applyFont="1" applyFill="1" applyBorder="1" applyAlignment="1">
      <alignment horizontal="center"/>
    </xf>
    <xf numFmtId="10" fontId="19" fillId="0" borderId="5" xfId="3" applyNumberFormat="1" applyFont="1" applyBorder="1" applyAlignment="1">
      <alignment horizontal="center" vertical="center"/>
    </xf>
    <xf numFmtId="169" fontId="19" fillId="0" borderId="5" xfId="6" applyNumberFormat="1" applyFont="1" applyBorder="1" applyAlignment="1">
      <alignment horizontal="center" vertical="center"/>
    </xf>
    <xf numFmtId="43" fontId="13" fillId="2" borderId="0" xfId="1" applyNumberFormat="1" applyFont="1" applyFill="1" applyBorder="1"/>
    <xf numFmtId="10" fontId="13" fillId="2" borderId="0" xfId="3" applyNumberFormat="1" applyFont="1" applyFill="1" applyBorder="1"/>
    <xf numFmtId="167" fontId="13" fillId="2" borderId="0" xfId="5" applyFont="1" applyFill="1" applyBorder="1"/>
    <xf numFmtId="0" fontId="17" fillId="3" borderId="5" xfId="1" applyFont="1" applyFill="1" applyBorder="1" applyAlignment="1">
      <alignment horizontal="center" vertical="center"/>
    </xf>
    <xf numFmtId="0" fontId="21" fillId="8" borderId="11" xfId="1" applyFont="1" applyFill="1" applyBorder="1"/>
    <xf numFmtId="167" fontId="21" fillId="0" borderId="11" xfId="5" applyFont="1" applyBorder="1"/>
    <xf numFmtId="10" fontId="21" fillId="0" borderId="11" xfId="3" applyNumberFormat="1" applyFont="1" applyBorder="1"/>
    <xf numFmtId="0" fontId="21" fillId="8" borderId="8" xfId="1" applyFont="1" applyFill="1" applyBorder="1" applyAlignment="1">
      <alignment horizontal="left" vertical="center" wrapText="1"/>
    </xf>
    <xf numFmtId="167" fontId="21" fillId="0" borderId="8" xfId="5" applyFont="1" applyBorder="1" applyAlignment="1">
      <alignment vertical="center"/>
    </xf>
    <xf numFmtId="0" fontId="21" fillId="8" borderId="6" xfId="1" applyFont="1" applyFill="1" applyBorder="1" applyAlignment="1">
      <alignment horizontal="left" vertical="center" wrapText="1"/>
    </xf>
    <xf numFmtId="10" fontId="21" fillId="0" borderId="9" xfId="3" applyNumberFormat="1" applyFont="1" applyBorder="1" applyAlignment="1">
      <alignment horizontal="right" vertical="center"/>
    </xf>
    <xf numFmtId="167" fontId="17" fillId="3" borderId="5" xfId="5" applyFont="1" applyFill="1" applyBorder="1"/>
    <xf numFmtId="10" fontId="13" fillId="2" borderId="0" xfId="1" applyNumberFormat="1" applyFont="1" applyFill="1" applyBorder="1" applyAlignment="1">
      <alignment horizontal="right" vertical="center"/>
    </xf>
  </cellXfs>
  <cellStyles count="7">
    <cellStyle name="Millares 2" xfId="2"/>
    <cellStyle name="Millares 3" xfId="5"/>
    <cellStyle name="Moneda 2" xfId="6"/>
    <cellStyle name="Normal" xfId="0" builtinId="0"/>
    <cellStyle name="Normal 2" xfId="1"/>
    <cellStyle name="Porcentaje 2" xfId="3"/>
    <cellStyle name="Porcentaje 3 3" xfId="4"/>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50206" cy="1019175"/>
    <xdr:pic>
      <xdr:nvPicPr>
        <xdr:cNvPr id="2" name="Imagen 1">
          <a:extLst>
            <a:ext uri="{FF2B5EF4-FFF2-40B4-BE49-F238E27FC236}">
              <a16:creationId xmlns:a16="http://schemas.microsoft.com/office/drawing/2014/main" xmlns="" id="{5EB8CEB8-E290-4D9E-9699-4F1CB4AEA0E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350206" cy="10191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a:extLst>
            <a:ext uri="{FF2B5EF4-FFF2-40B4-BE49-F238E27FC236}">
              <a16:creationId xmlns:a16="http://schemas.microsoft.com/office/drawing/2014/main" xmlns="" id="{00000000-0008-0000-0200-000010180000}"/>
            </a:ext>
          </a:extLst>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INFORME%20DE%20EJECUCI&#211;N%20WEB%20SIC/INFORME%20EPA%20ABR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barrero\Documents\Lorena%20Barrero\2022\INFORME%20DE%20EJECUCI&#211;N%20WEB%20SIC\INFORME%20EPA%20ENE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camontano\Documents\2016\PRESUPUESTO\INFORMES\EJECU%20AGREGADA%20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TD-EPA"/>
      <sheetName val="TD-EPA RECURSO"/>
      <sheetName val="EPA - SIIF"/>
      <sheetName val="METAS EJEC. SIC - MINCIT"/>
    </sheetNames>
    <sheetDataSet>
      <sheetData sheetId="0"/>
      <sheetData sheetId="1"/>
      <sheetData sheetId="2">
        <row r="4">
          <cell r="D4" t="str">
            <v>ABRIL - 2022</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sheetName val="METAS"/>
      <sheetName val="TD-EPA"/>
      <sheetName val="TD-EPA RECURSO"/>
      <sheetName val="EPA - SIIF"/>
      <sheetName val="METAS EJEC. SIC - MINCIT"/>
    </sheetNames>
    <sheetDataSet>
      <sheetData sheetId="0" refreshError="1"/>
      <sheetData sheetId="1">
        <row r="4">
          <cell r="D4" t="str">
            <v>ENERO - 2022</v>
          </cell>
        </row>
      </sheetData>
      <sheetData sheetId="2">
        <row r="6">
          <cell r="A6" t="str">
            <v>SALARIO</v>
          </cell>
        </row>
        <row r="7">
          <cell r="A7" t="str">
            <v>CONTRIBUCIONES INHERENTES A LA NÓMINA</v>
          </cell>
        </row>
        <row r="8">
          <cell r="A8" t="str">
            <v>REMUNERACIONES NO CONSTITUTIVAS DE FACTOR SALARIAL</v>
          </cell>
        </row>
        <row r="9">
          <cell r="A9" t="str">
            <v>OTROS GASTOS DE PERSONAL - DISTRIBUCIÓN PREVIO CONCEPTO DGPPN</v>
          </cell>
        </row>
        <row r="11">
          <cell r="A11" t="str">
            <v>ADQUISICIÓN DE BIENES  Y SERVICIOS</v>
          </cell>
        </row>
        <row r="13">
          <cell r="A13" t="str">
            <v>MESADAS PENSIONALES (DE PENSIONES)</v>
          </cell>
        </row>
        <row r="14">
          <cell r="A14" t="str">
            <v>INCAPACIDADES Y LICENCIAS DE MATERNIDAD Y PATERNIDAD (NO DE PENSIONES)</v>
          </cell>
        </row>
        <row r="15">
          <cell r="A15" t="str">
            <v>PLANES COMPLEMENTARIOS DE SALUD (NO DE PENSIONES).</v>
          </cell>
        </row>
        <row r="16">
          <cell r="A16" t="str">
            <v>A ORGANIZACIONES INTERNACIONALES</v>
          </cell>
        </row>
        <row r="17">
          <cell r="A17" t="str">
            <v>OTRAS TRANSFERENCIAS - DISTRIBUCIÓN PREVIO CONCEPTO DGPPN</v>
          </cell>
        </row>
        <row r="18">
          <cell r="A18" t="str">
            <v>SENTENCIAS Y CONCILIACIONES</v>
          </cell>
        </row>
        <row r="20">
          <cell r="A20" t="str">
            <v>IMPUESTOS</v>
          </cell>
        </row>
        <row r="21">
          <cell r="A21" t="str">
            <v>CUOTA DE FISCALIZACIÓN Y AUDITAJE</v>
          </cell>
        </row>
        <row r="24">
          <cell r="A24" t="str">
            <v>INCREMENTO DE LA COBERTURA DE LOS SERVICIOS DE LA RED NACIONAL DE PROTECCIÓN AL CONSUMIDOR EN EL TERRITORIO  NACIONAL</v>
          </cell>
        </row>
        <row r="25">
          <cell r="A25" t="str">
            <v>FORTALECIMIENTO DE LA FUNCIÓN JURISDICCIONAL DE LA SUPERINTENDENCIA DE INDUSTRIA Y COMERCIO A NIVEL  NACIONAL</v>
          </cell>
        </row>
        <row r="26">
          <cell r="A26" t="str">
            <v>FORTALECIMIENTO DE LA PROTECCIÓN DE DATOS PERSONALES A NIVEL  NACIONAL</v>
          </cell>
        </row>
        <row r="27">
          <cell r="A27" t="str">
            <v>FORTALECIMIENTO DEL RÉGIMEN DE PROTECCIÓN DE LA LIBRE COMPETENCIA ECONÓMICA EN LOS MERCADOS A NIVEL  NACIONAL</v>
          </cell>
        </row>
        <row r="28">
          <cell r="A28" t="str">
            <v>FORTALECIMIENTO DE LA ATENCIÓN Y PROMOCIÓN DE TRÁMITES Y SERVICIOS EN EL MARCO DEL SISTEMA DE PROPIEDAD INDUSTRIAL A NIVEL  NACIONAL</v>
          </cell>
        </row>
        <row r="29">
          <cell r="A29" t="str">
            <v>MEJORAMIENTO EN LA EJECUCIÓN DE LAS FUNCIONES ASIGNADAS EN MATERIA DE PROTECCIÓN AL CONSUMIDOR A NIVEL  NACIONAL</v>
          </cell>
        </row>
        <row r="30">
          <cell r="A30" t="str">
            <v>FORTALECIMIENTO DE LA FUNCIÓN DE INSPECCIÓN, CONTROL Y VIGILANCIA DE LA SUPERINTENDENCIA DE INDUSTRIA Y COMERCIO EN EL MARCO DEL SUBSISTEMA NACIONAL DE CALIDAD, EL RÉGIMEN DE CONTROL DE PRECIOS Y EL SECTOR VALUATORIO A NIVEL  NACIONAL</v>
          </cell>
        </row>
        <row r="32">
          <cell r="A32" t="str">
            <v>FORTALECIMIENTO DEL SISTEMA DE ATENCIÓN AL CIUDADANO DE LA SUPERINTENDENCIA DE INDUSTRIA Y COMERCIO A NIVEL  NACIONAL</v>
          </cell>
        </row>
        <row r="33">
          <cell r="A33" t="str">
            <v>MEJORAMIENTO DE LOS SISTEMAS DE INFORMACIÓN Y SERVICIOS TECNOLÓGICOS DE LA SUPERINTENDENCIA DE INDUSTRIA Y COMERCIO EN EL TERRITORIO  NACIONAL</v>
          </cell>
        </row>
        <row r="34">
          <cell r="A34" t="str">
            <v>MEJORAMIENTO EN LA CALIDAD DE LA GESTIÓN ESTRATÉGICA DE LA SUPERINTENDENCIA DE INDUSTRIA Y COMERCIO A NIVEL  NACIONAL</v>
          </cell>
        </row>
        <row r="37">
          <cell r="A37" t="str">
            <v>APORTES AL FONDO DE CONTINGENCIAS</v>
          </cell>
        </row>
      </sheetData>
      <sheetData sheetId="3"/>
      <sheetData sheetId="4" refreshError="1"/>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sheetData sheetId="1"/>
      <sheetData sheetId="2">
        <row r="32">
          <cell r="P32">
            <v>140494883000</v>
          </cell>
          <cell r="S32">
            <v>140494883000</v>
          </cell>
          <cell r="U32">
            <v>109011553434.08</v>
          </cell>
          <cell r="W32">
            <v>52683715194.550003</v>
          </cell>
          <cell r="X32">
            <v>4921250239.1999998</v>
          </cell>
          <cell r="Z32">
            <v>4272373041.46</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43"/>
  <sheetViews>
    <sheetView tabSelected="1" zoomScale="80" zoomScaleNormal="80" workbookViewId="0">
      <pane xSplit="1" ySplit="7" topLeftCell="B8" activePane="bottomRight" state="frozen"/>
      <selection pane="topRight" activeCell="B1" sqref="B1"/>
      <selection pane="bottomLeft" activeCell="A2" sqref="A2"/>
      <selection pane="bottomRight" activeCell="B18" sqref="B18"/>
    </sheetView>
  </sheetViews>
  <sheetFormatPr baseColWidth="10" defaultRowHeight="15" x14ac:dyDescent="0.25"/>
  <cols>
    <col min="1" max="1" width="45.140625" style="5" customWidth="1"/>
    <col min="2" max="2" width="19.28515625" style="33" customWidth="1"/>
    <col min="3" max="3" width="20" style="5" bestFit="1" customWidth="1"/>
    <col min="4" max="4" width="19.42578125" style="5" bestFit="1" customWidth="1"/>
    <col min="5" max="5" width="16.5703125" style="5" bestFit="1" customWidth="1"/>
    <col min="6" max="6" width="20" style="35" bestFit="1" customWidth="1"/>
    <col min="7" max="7" width="14.85546875" style="5" bestFit="1" customWidth="1"/>
    <col min="8" max="8" width="19.42578125" style="35" bestFit="1" customWidth="1"/>
    <col min="9" max="9" width="20" style="35" bestFit="1" customWidth="1"/>
    <col min="10" max="10" width="19" style="35" bestFit="1" customWidth="1"/>
    <col min="11" max="11" width="11.7109375" style="36" bestFit="1" customWidth="1"/>
    <col min="12" max="12" width="19.42578125" style="35" bestFit="1" customWidth="1"/>
    <col min="13" max="13" width="18.7109375" style="36" bestFit="1" customWidth="1"/>
    <col min="14" max="14" width="23.5703125" style="35" bestFit="1" customWidth="1"/>
    <col min="15" max="15" width="15.140625" style="36" bestFit="1" customWidth="1"/>
    <col min="16" max="16384" width="11.42578125" style="5"/>
  </cols>
  <sheetData>
    <row r="1" spans="1:15" ht="29.25" customHeight="1" x14ac:dyDescent="0.25">
      <c r="A1" s="1"/>
      <c r="B1" s="2" t="s">
        <v>0</v>
      </c>
      <c r="C1" s="1"/>
      <c r="D1" s="1"/>
      <c r="E1" s="1"/>
      <c r="F1" s="3"/>
      <c r="G1" s="1"/>
      <c r="H1" s="3"/>
      <c r="I1" s="3"/>
      <c r="J1" s="3"/>
      <c r="K1" s="4"/>
      <c r="L1" s="3"/>
      <c r="M1" s="4"/>
      <c r="N1" s="3"/>
      <c r="O1" s="4"/>
    </row>
    <row r="2" spans="1:15" x14ac:dyDescent="0.25">
      <c r="A2" s="1"/>
      <c r="B2" s="1"/>
      <c r="C2" s="1"/>
      <c r="D2" s="1"/>
      <c r="E2" s="1"/>
      <c r="F2" s="3"/>
      <c r="G2" s="1"/>
      <c r="H2" s="3"/>
      <c r="I2" s="3"/>
      <c r="J2" s="3"/>
      <c r="K2" s="4"/>
      <c r="L2" s="3"/>
      <c r="M2" s="4"/>
      <c r="N2" s="3"/>
      <c r="O2" s="4"/>
    </row>
    <row r="3" spans="1:15" x14ac:dyDescent="0.25">
      <c r="A3" s="1"/>
      <c r="B3" s="6" t="s">
        <v>1</v>
      </c>
      <c r="C3" s="1"/>
      <c r="D3" s="1"/>
      <c r="E3" s="1"/>
      <c r="F3" s="3"/>
      <c r="G3" s="1"/>
      <c r="H3" s="3"/>
      <c r="I3" s="3"/>
      <c r="J3" s="3"/>
      <c r="K3" s="4"/>
      <c r="L3" s="3"/>
      <c r="M3" s="4"/>
      <c r="N3" s="3"/>
      <c r="O3" s="4"/>
    </row>
    <row r="4" spans="1:15" x14ac:dyDescent="0.25">
      <c r="A4" s="1"/>
      <c r="B4" s="7" t="str">
        <f>+[1]METAS!D4</f>
        <v>ABRIL - 2022</v>
      </c>
      <c r="C4" s="1"/>
      <c r="D4" s="1"/>
      <c r="E4" s="1"/>
      <c r="F4" s="3"/>
      <c r="G4" s="1"/>
      <c r="H4" s="3"/>
      <c r="I4" s="3"/>
      <c r="J4" s="3"/>
      <c r="K4" s="4"/>
      <c r="L4" s="3"/>
      <c r="M4" s="4"/>
      <c r="N4" s="3"/>
      <c r="O4" s="4"/>
    </row>
    <row r="5" spans="1:15" x14ac:dyDescent="0.25">
      <c r="A5" s="1"/>
      <c r="B5" s="6" t="s">
        <v>2</v>
      </c>
      <c r="C5" s="1"/>
      <c r="D5" s="1"/>
      <c r="E5" s="1"/>
      <c r="F5" s="3"/>
      <c r="G5" s="1"/>
      <c r="H5" s="3"/>
      <c r="I5" s="3"/>
      <c r="J5" s="3"/>
      <c r="K5" s="4"/>
      <c r="L5" s="3"/>
      <c r="M5" s="4"/>
      <c r="N5" s="3"/>
      <c r="O5" s="4"/>
    </row>
    <row r="6" spans="1:15" x14ac:dyDescent="0.25">
      <c r="A6" s="1"/>
      <c r="B6" s="8"/>
      <c r="C6" s="1"/>
      <c r="D6" s="1"/>
      <c r="E6" s="1"/>
      <c r="F6" s="3"/>
      <c r="G6" s="1"/>
      <c r="H6" s="3"/>
      <c r="I6" s="3"/>
      <c r="J6" s="3"/>
      <c r="K6" s="4"/>
      <c r="L6" s="3"/>
      <c r="M6" s="4"/>
      <c r="N6" s="3"/>
      <c r="O6" s="4"/>
    </row>
    <row r="7" spans="1:15" ht="30" x14ac:dyDescent="0.25">
      <c r="A7" s="9" t="s">
        <v>3</v>
      </c>
      <c r="B7" s="10" t="s">
        <v>4</v>
      </c>
      <c r="C7" s="10" t="s">
        <v>5</v>
      </c>
      <c r="D7" s="10" t="s">
        <v>6</v>
      </c>
      <c r="E7" s="11" t="s">
        <v>7</v>
      </c>
      <c r="F7" s="10" t="s">
        <v>8</v>
      </c>
      <c r="G7" s="12" t="s">
        <v>9</v>
      </c>
      <c r="H7" s="10" t="s">
        <v>10</v>
      </c>
      <c r="I7" s="10" t="s">
        <v>11</v>
      </c>
      <c r="J7" s="13" t="s">
        <v>12</v>
      </c>
      <c r="K7" s="14" t="s">
        <v>13</v>
      </c>
      <c r="L7" s="13" t="s">
        <v>14</v>
      </c>
      <c r="M7" s="14" t="s">
        <v>15</v>
      </c>
      <c r="N7" s="13" t="s">
        <v>16</v>
      </c>
      <c r="O7" s="14" t="s">
        <v>17</v>
      </c>
    </row>
    <row r="8" spans="1:15" s="18" customFormat="1" ht="15.75" x14ac:dyDescent="0.25">
      <c r="A8" s="15" t="s">
        <v>18</v>
      </c>
      <c r="B8" s="16">
        <v>117572480833</v>
      </c>
      <c r="C8" s="16">
        <v>117572480833</v>
      </c>
      <c r="D8" s="16">
        <v>40076392274.709999</v>
      </c>
      <c r="E8" s="17">
        <v>0.20102155350077711</v>
      </c>
      <c r="F8" s="16">
        <v>24843695421.360001</v>
      </c>
      <c r="G8" s="17">
        <v>3.9193655541260038E-2</v>
      </c>
      <c r="H8" s="16">
        <v>97718053241.570007</v>
      </c>
      <c r="I8" s="16">
        <v>24842111828.510002</v>
      </c>
      <c r="J8" s="16">
        <v>19854427591.43</v>
      </c>
      <c r="K8" s="17">
        <v>0.22015468877139568</v>
      </c>
      <c r="L8" s="16">
        <v>77496088558.289993</v>
      </c>
      <c r="M8" s="17">
        <v>0.79897844649922301</v>
      </c>
      <c r="N8" s="16">
        <v>92728785411.639984</v>
      </c>
      <c r="O8" s="17">
        <v>0.96080634445874002</v>
      </c>
    </row>
    <row r="9" spans="1:15" s="18" customFormat="1" ht="15.75" x14ac:dyDescent="0.25">
      <c r="A9" s="19" t="s">
        <v>19</v>
      </c>
      <c r="B9" s="20">
        <v>67814484000</v>
      </c>
      <c r="C9" s="20">
        <v>67814484000</v>
      </c>
      <c r="D9" s="20">
        <v>18446704073.060001</v>
      </c>
      <c r="E9" s="21">
        <v>0.27201717074275755</v>
      </c>
      <c r="F9" s="20">
        <v>18366719128</v>
      </c>
      <c r="G9" s="21">
        <v>0.27083770375661931</v>
      </c>
      <c r="H9" s="20">
        <v>64825036000</v>
      </c>
      <c r="I9" s="20">
        <v>18366719128</v>
      </c>
      <c r="J9" s="20">
        <v>2989448000</v>
      </c>
      <c r="K9" s="21">
        <v>4.4082736071544837E-2</v>
      </c>
      <c r="L9" s="20">
        <v>49367779926.940002</v>
      </c>
      <c r="M9" s="21">
        <v>0.72798282925724245</v>
      </c>
      <c r="N9" s="20">
        <v>49447764872</v>
      </c>
      <c r="O9" s="21">
        <v>0.72916229624338069</v>
      </c>
    </row>
    <row r="10" spans="1:15" x14ac:dyDescent="0.25">
      <c r="A10" s="22" t="str">
        <f>+'[2]TD-EPA'!A6</f>
        <v>SALARIO</v>
      </c>
      <c r="B10" s="23">
        <v>37494799000</v>
      </c>
      <c r="C10" s="24">
        <v>37494799000</v>
      </c>
      <c r="D10" s="24">
        <v>12234148600.5</v>
      </c>
      <c r="E10" s="25">
        <v>0.32628921681911138</v>
      </c>
      <c r="F10" s="23">
        <v>12195990282</v>
      </c>
      <c r="G10" s="25">
        <v>0.32527152051141811</v>
      </c>
      <c r="H10" s="23">
        <v>37494799000</v>
      </c>
      <c r="I10" s="23">
        <v>12195990282</v>
      </c>
      <c r="J10" s="23">
        <v>0</v>
      </c>
      <c r="K10" s="25">
        <v>0</v>
      </c>
      <c r="L10" s="23">
        <v>25260650399.5</v>
      </c>
      <c r="M10" s="25">
        <v>0.67371078318088862</v>
      </c>
      <c r="N10" s="23">
        <v>25298808718</v>
      </c>
      <c r="O10" s="25">
        <v>0.67472847948858183</v>
      </c>
    </row>
    <row r="11" spans="1:15" ht="28.5" x14ac:dyDescent="0.25">
      <c r="A11" s="22" t="str">
        <f>+'[2]TD-EPA'!A7</f>
        <v>CONTRIBUCIONES INHERENTES A LA NÓMINA</v>
      </c>
      <c r="B11" s="23">
        <v>14673167000</v>
      </c>
      <c r="C11" s="24">
        <v>14673167000</v>
      </c>
      <c r="D11" s="24">
        <v>4397609973.5600004</v>
      </c>
      <c r="E11" s="25">
        <v>0.29970421338215536</v>
      </c>
      <c r="F11" s="23">
        <v>4386660246</v>
      </c>
      <c r="G11" s="25">
        <v>0.29895797178618633</v>
      </c>
      <c r="H11" s="23">
        <v>14673167000</v>
      </c>
      <c r="I11" s="23">
        <v>4386660246</v>
      </c>
      <c r="J11" s="23">
        <v>0</v>
      </c>
      <c r="K11" s="25">
        <v>0</v>
      </c>
      <c r="L11" s="23">
        <v>10275557026.439999</v>
      </c>
      <c r="M11" s="25">
        <v>0.70029578661784453</v>
      </c>
      <c r="N11" s="23">
        <v>10286506754</v>
      </c>
      <c r="O11" s="25">
        <v>0.70104202821381367</v>
      </c>
    </row>
    <row r="12" spans="1:15" ht="28.5" x14ac:dyDescent="0.25">
      <c r="A12" s="22" t="str">
        <f>+'[2]TD-EPA'!A8</f>
        <v>REMUNERACIONES NO CONSTITUTIVAS DE FACTOR SALARIAL</v>
      </c>
      <c r="B12" s="23">
        <v>12657070000</v>
      </c>
      <c r="C12" s="24">
        <v>12657070000</v>
      </c>
      <c r="D12" s="24">
        <v>1814945499</v>
      </c>
      <c r="E12" s="25">
        <v>0.14339381065286042</v>
      </c>
      <c r="F12" s="23">
        <v>1784068600</v>
      </c>
      <c r="G12" s="25">
        <v>0.14095431249096355</v>
      </c>
      <c r="H12" s="23">
        <v>12657070000</v>
      </c>
      <c r="I12" s="23">
        <v>1784068600</v>
      </c>
      <c r="J12" s="23">
        <v>0</v>
      </c>
      <c r="K12" s="25">
        <v>0</v>
      </c>
      <c r="L12" s="23">
        <v>10842124501</v>
      </c>
      <c r="M12" s="25">
        <v>0.85660618934713961</v>
      </c>
      <c r="N12" s="23">
        <v>10873001400</v>
      </c>
      <c r="O12" s="25">
        <v>0.85904568750903643</v>
      </c>
    </row>
    <row r="13" spans="1:15" ht="42.75" x14ac:dyDescent="0.25">
      <c r="A13" s="22" t="str">
        <f>+'[2]TD-EPA'!A9</f>
        <v>OTROS GASTOS DE PERSONAL - DISTRIBUCIÓN PREVIO CONCEPTO DGPPN</v>
      </c>
      <c r="B13" s="23">
        <v>2989448000</v>
      </c>
      <c r="C13" s="24">
        <v>2989448000</v>
      </c>
      <c r="D13" s="24">
        <v>0</v>
      </c>
      <c r="E13" s="25">
        <v>0</v>
      </c>
      <c r="F13" s="23">
        <v>0</v>
      </c>
      <c r="G13" s="25">
        <v>0</v>
      </c>
      <c r="H13" s="23">
        <v>0</v>
      </c>
      <c r="I13" s="23">
        <v>0</v>
      </c>
      <c r="J13" s="23">
        <v>2989448000</v>
      </c>
      <c r="K13" s="25">
        <v>1</v>
      </c>
      <c r="L13" s="23">
        <v>2989448000</v>
      </c>
      <c r="M13" s="25">
        <v>1</v>
      </c>
      <c r="N13" s="23">
        <v>2989448000</v>
      </c>
      <c r="O13" s="25">
        <v>1</v>
      </c>
    </row>
    <row r="14" spans="1:15" s="18" customFormat="1" ht="15" customHeight="1" x14ac:dyDescent="0.25">
      <c r="A14" s="19" t="s">
        <v>20</v>
      </c>
      <c r="B14" s="20">
        <v>38555699677</v>
      </c>
      <c r="C14" s="20">
        <v>38555699677</v>
      </c>
      <c r="D14" s="20">
        <v>20390207616.049999</v>
      </c>
      <c r="E14" s="21">
        <v>0.5288506702476875</v>
      </c>
      <c r="F14" s="20">
        <v>5359826859.7600002</v>
      </c>
      <c r="G14" s="21">
        <v>0.13901516260013169</v>
      </c>
      <c r="H14" s="20">
        <v>27197447958.57</v>
      </c>
      <c r="I14" s="20">
        <v>5359826859.7600002</v>
      </c>
      <c r="J14" s="20">
        <v>11358251718.43</v>
      </c>
      <c r="K14" s="21">
        <v>0.29459332377790171</v>
      </c>
      <c r="L14" s="20">
        <v>18165492060.950001</v>
      </c>
      <c r="M14" s="21">
        <v>0.4711493297523125</v>
      </c>
      <c r="N14" s="20">
        <v>33195872817.239998</v>
      </c>
      <c r="O14" s="21">
        <v>0.8609848373998682</v>
      </c>
    </row>
    <row r="15" spans="1:15" x14ac:dyDescent="0.25">
      <c r="A15" s="22" t="str">
        <f>+'[2]TD-EPA'!A11</f>
        <v>ADQUISICIÓN DE BIENES  Y SERVICIOS</v>
      </c>
      <c r="B15" s="23">
        <v>38555699677</v>
      </c>
      <c r="C15" s="24">
        <v>38555699677</v>
      </c>
      <c r="D15" s="24">
        <v>20390207616.049999</v>
      </c>
      <c r="E15" s="25">
        <v>0.5288506702476875</v>
      </c>
      <c r="F15" s="23">
        <v>5359826859.7600002</v>
      </c>
      <c r="G15" s="25">
        <v>0.13901516260013169</v>
      </c>
      <c r="H15" s="23">
        <v>27197447958.57</v>
      </c>
      <c r="I15" s="23">
        <v>5359826859.7600002</v>
      </c>
      <c r="J15" s="23">
        <v>11358251718.43</v>
      </c>
      <c r="K15" s="25">
        <v>0.29459332377790171</v>
      </c>
      <c r="L15" s="23">
        <v>18165492060.950001</v>
      </c>
      <c r="M15" s="25">
        <v>0.4711493297523125</v>
      </c>
      <c r="N15" s="23">
        <v>33195872817.239998</v>
      </c>
      <c r="O15" s="25">
        <v>0.8609848373998682</v>
      </c>
    </row>
    <row r="16" spans="1:15" s="18" customFormat="1" ht="15.75" x14ac:dyDescent="0.25">
      <c r="A16" s="19" t="s">
        <v>21</v>
      </c>
      <c r="B16" s="20">
        <v>10470282156</v>
      </c>
      <c r="C16" s="20">
        <v>10470282156</v>
      </c>
      <c r="D16" s="20">
        <v>1239234085.5999999</v>
      </c>
      <c r="E16" s="21">
        <v>0.11835727701854303</v>
      </c>
      <c r="F16" s="20">
        <v>1116902933.5999999</v>
      </c>
      <c r="G16" s="21">
        <v>0.10667362320889874</v>
      </c>
      <c r="H16" s="20">
        <v>5692466783</v>
      </c>
      <c r="I16" s="20">
        <v>1115319340.75</v>
      </c>
      <c r="J16" s="20">
        <v>4777815373</v>
      </c>
      <c r="K16" s="21">
        <v>0.45632154910572975</v>
      </c>
      <c r="L16" s="20">
        <v>9231048070.3999996</v>
      </c>
      <c r="M16" s="21">
        <v>0.88164272298145696</v>
      </c>
      <c r="N16" s="20">
        <v>9353379222.3999996</v>
      </c>
      <c r="O16" s="21">
        <v>0.89332637679110127</v>
      </c>
    </row>
    <row r="17" spans="1:15" x14ac:dyDescent="0.25">
      <c r="A17" s="22" t="str">
        <f>+'[2]TD-EPA'!A13</f>
        <v>MESADAS PENSIONALES (DE PENSIONES)</v>
      </c>
      <c r="B17" s="23">
        <v>460232000</v>
      </c>
      <c r="C17" s="24">
        <v>460232000</v>
      </c>
      <c r="D17" s="24">
        <v>106600951.59999999</v>
      </c>
      <c r="E17" s="25">
        <v>0.23162437987797457</v>
      </c>
      <c r="F17" s="23">
        <v>106600951.59999999</v>
      </c>
      <c r="G17" s="25">
        <v>0.23162437987797457</v>
      </c>
      <c r="H17" s="23">
        <v>460000000</v>
      </c>
      <c r="I17" s="23">
        <v>106585550.75</v>
      </c>
      <c r="J17" s="23">
        <v>232000</v>
      </c>
      <c r="K17" s="25">
        <v>5.0409358758191525E-4</v>
      </c>
      <c r="L17" s="23">
        <v>353631048.39999998</v>
      </c>
      <c r="M17" s="25">
        <v>0.76837562012202532</v>
      </c>
      <c r="N17" s="23">
        <v>353631048.39999998</v>
      </c>
      <c r="O17" s="25">
        <v>0.76837562012202532</v>
      </c>
    </row>
    <row r="18" spans="1:15" ht="42.75" x14ac:dyDescent="0.25">
      <c r="A18" s="22" t="str">
        <f>+'[2]TD-EPA'!A14</f>
        <v>INCAPACIDADES Y LICENCIAS DE MATERNIDAD Y PATERNIDAD (NO DE PENSIONES)</v>
      </c>
      <c r="B18" s="23">
        <v>144217000</v>
      </c>
      <c r="C18" s="24">
        <v>144217000</v>
      </c>
      <c r="D18" s="24">
        <v>17806840</v>
      </c>
      <c r="E18" s="25">
        <v>0.1234725448456146</v>
      </c>
      <c r="F18" s="23">
        <v>17806840</v>
      </c>
      <c r="G18" s="25">
        <v>0.1234725448456146</v>
      </c>
      <c r="H18" s="23">
        <v>144217000</v>
      </c>
      <c r="I18" s="23">
        <v>17806840</v>
      </c>
      <c r="J18" s="23">
        <v>0</v>
      </c>
      <c r="K18" s="25">
        <v>0</v>
      </c>
      <c r="L18" s="23">
        <v>126410160</v>
      </c>
      <c r="M18" s="25">
        <v>0.87652745515438546</v>
      </c>
      <c r="N18" s="23">
        <v>126410160</v>
      </c>
      <c r="O18" s="25">
        <v>0.87652745515438546</v>
      </c>
    </row>
    <row r="19" spans="1:15" ht="28.5" x14ac:dyDescent="0.25">
      <c r="A19" s="22" t="str">
        <f>+'[2]TD-EPA'!A15</f>
        <v>PLANES COMPLEMENTARIOS DE SALUD (NO DE PENSIONES).</v>
      </c>
      <c r="B19" s="23">
        <v>729812000</v>
      </c>
      <c r="C19" s="24">
        <v>729812000</v>
      </c>
      <c r="D19" s="24">
        <v>188475945</v>
      </c>
      <c r="E19" s="25">
        <v>0.25825273495091888</v>
      </c>
      <c r="F19" s="23">
        <v>188475945</v>
      </c>
      <c r="G19" s="25">
        <v>0.25825273495091888</v>
      </c>
      <c r="H19" s="23">
        <v>648325783</v>
      </c>
      <c r="I19" s="23">
        <v>188475945</v>
      </c>
      <c r="J19" s="23">
        <v>81486217</v>
      </c>
      <c r="K19" s="25">
        <v>0.1116537094484607</v>
      </c>
      <c r="L19" s="23">
        <v>541336055</v>
      </c>
      <c r="M19" s="25">
        <v>0.74174726504908117</v>
      </c>
      <c r="N19" s="23">
        <v>541336055</v>
      </c>
      <c r="O19" s="25">
        <v>0.74174726504908117</v>
      </c>
    </row>
    <row r="20" spans="1:15" x14ac:dyDescent="0.25">
      <c r="A20" s="22" t="str">
        <f>+'[2]TD-EPA'!A16</f>
        <v>A ORGANIZACIONES INTERNACIONALES</v>
      </c>
      <c r="B20" s="23">
        <v>347612000</v>
      </c>
      <c r="C20" s="24">
        <v>347612000</v>
      </c>
      <c r="D20" s="24">
        <v>347612000</v>
      </c>
      <c r="E20" s="25">
        <v>1</v>
      </c>
      <c r="F20" s="23">
        <v>242217728</v>
      </c>
      <c r="G20" s="25">
        <v>0.6968048513860281</v>
      </c>
      <c r="H20" s="23">
        <v>347612000</v>
      </c>
      <c r="I20" s="23">
        <v>242217728</v>
      </c>
      <c r="J20" s="23">
        <v>0</v>
      </c>
      <c r="K20" s="25">
        <v>0</v>
      </c>
      <c r="L20" s="23">
        <v>0</v>
      </c>
      <c r="M20" s="25">
        <v>0</v>
      </c>
      <c r="N20" s="23">
        <v>105394272</v>
      </c>
      <c r="O20" s="25">
        <v>0.3031951486139719</v>
      </c>
    </row>
    <row r="21" spans="1:15" ht="28.5" x14ac:dyDescent="0.25">
      <c r="A21" s="22" t="str">
        <f>+'[2]TD-EPA'!A17</f>
        <v>OTRAS TRANSFERENCIAS - DISTRIBUCIÓN PREVIO CONCEPTO DGPPN</v>
      </c>
      <c r="B21" s="23">
        <v>4696097156</v>
      </c>
      <c r="C21" s="24">
        <v>4696097156</v>
      </c>
      <c r="D21" s="24">
        <v>0</v>
      </c>
      <c r="E21" s="25">
        <v>0</v>
      </c>
      <c r="F21" s="23">
        <v>0</v>
      </c>
      <c r="G21" s="25">
        <v>0</v>
      </c>
      <c r="H21" s="23">
        <v>0</v>
      </c>
      <c r="I21" s="23">
        <v>0</v>
      </c>
      <c r="J21" s="23">
        <v>4696097156</v>
      </c>
      <c r="K21" s="25">
        <v>1</v>
      </c>
      <c r="L21" s="23">
        <v>4696097156</v>
      </c>
      <c r="M21" s="25">
        <v>1</v>
      </c>
      <c r="N21" s="23">
        <v>4696097156</v>
      </c>
      <c r="O21" s="25">
        <v>1</v>
      </c>
    </row>
    <row r="22" spans="1:15" x14ac:dyDescent="0.25">
      <c r="A22" s="22" t="str">
        <f>+'[2]TD-EPA'!A18</f>
        <v>SENTENCIAS Y CONCILIACIONES</v>
      </c>
      <c r="B22" s="23">
        <v>4092312000</v>
      </c>
      <c r="C22" s="24">
        <v>4092312000</v>
      </c>
      <c r="D22" s="24">
        <v>578738349</v>
      </c>
      <c r="E22" s="25">
        <v>0.14142087626749866</v>
      </c>
      <c r="F22" s="23">
        <v>561801469</v>
      </c>
      <c r="G22" s="25">
        <v>0.13728216934583679</v>
      </c>
      <c r="H22" s="23">
        <v>4092312000</v>
      </c>
      <c r="I22" s="23">
        <v>560233277</v>
      </c>
      <c r="J22" s="23">
        <v>0</v>
      </c>
      <c r="K22" s="25">
        <v>0</v>
      </c>
      <c r="L22" s="23">
        <v>3513573651</v>
      </c>
      <c r="M22" s="25">
        <v>0.85857912373250134</v>
      </c>
      <c r="N22" s="23">
        <v>3530510531</v>
      </c>
      <c r="O22" s="25">
        <v>0.86271783065416319</v>
      </c>
    </row>
    <row r="23" spans="1:15" ht="30" x14ac:dyDescent="0.25">
      <c r="A23" s="19" t="s">
        <v>22</v>
      </c>
      <c r="B23" s="20">
        <v>708130000</v>
      </c>
      <c r="C23" s="20">
        <v>708130000</v>
      </c>
      <c r="D23" s="20">
        <v>246500</v>
      </c>
      <c r="E23" s="21">
        <v>3.4809992515498565E-4</v>
      </c>
      <c r="F23" s="20">
        <v>246500</v>
      </c>
      <c r="G23" s="21">
        <v>3.4809992515498565E-4</v>
      </c>
      <c r="H23" s="20">
        <v>3102500</v>
      </c>
      <c r="I23" s="20">
        <v>246500</v>
      </c>
      <c r="J23" s="20">
        <v>705027500</v>
      </c>
      <c r="K23" s="21">
        <v>0.99561874232132519</v>
      </c>
      <c r="L23" s="20">
        <v>707883500</v>
      </c>
      <c r="M23" s="21">
        <v>0.99965190007484506</v>
      </c>
      <c r="N23" s="20">
        <v>707883500</v>
      </c>
      <c r="O23" s="21">
        <v>0.99965190007484506</v>
      </c>
    </row>
    <row r="24" spans="1:15" x14ac:dyDescent="0.25">
      <c r="A24" s="22" t="str">
        <f>+'[2]TD-EPA'!A20</f>
        <v>IMPUESTOS</v>
      </c>
      <c r="B24" s="23">
        <v>56167000</v>
      </c>
      <c r="C24" s="24">
        <v>56167000</v>
      </c>
      <c r="D24" s="24">
        <v>246500</v>
      </c>
      <c r="E24" s="25">
        <v>4.3886979899229088E-3</v>
      </c>
      <c r="F24" s="23">
        <v>246500</v>
      </c>
      <c r="G24" s="25">
        <v>4.3886979899229088E-3</v>
      </c>
      <c r="H24" s="23">
        <v>3102500</v>
      </c>
      <c r="I24" s="23">
        <v>246500</v>
      </c>
      <c r="J24" s="23">
        <v>53064500</v>
      </c>
      <c r="K24" s="25">
        <v>0.94476293909234965</v>
      </c>
      <c r="L24" s="23">
        <v>55920500</v>
      </c>
      <c r="M24" s="25">
        <v>0.99561130201007708</v>
      </c>
      <c r="N24" s="23">
        <v>55920500</v>
      </c>
      <c r="O24" s="25">
        <v>0.99561130201007708</v>
      </c>
    </row>
    <row r="25" spans="1:15" s="18" customFormat="1" ht="15.75" x14ac:dyDescent="0.25">
      <c r="A25" s="22" t="str">
        <f>+'[2]TD-EPA'!A21</f>
        <v>CUOTA DE FISCALIZACIÓN Y AUDITAJE</v>
      </c>
      <c r="B25" s="23">
        <v>651963000</v>
      </c>
      <c r="C25" s="24">
        <v>651963000</v>
      </c>
      <c r="D25" s="24">
        <v>0</v>
      </c>
      <c r="E25" s="25">
        <v>0</v>
      </c>
      <c r="F25" s="23">
        <v>0</v>
      </c>
      <c r="G25" s="25">
        <v>0</v>
      </c>
      <c r="H25" s="23">
        <v>0</v>
      </c>
      <c r="I25" s="23">
        <v>0</v>
      </c>
      <c r="J25" s="23">
        <v>651963000</v>
      </c>
      <c r="K25" s="25">
        <v>1</v>
      </c>
      <c r="L25" s="23">
        <v>651963000</v>
      </c>
      <c r="M25" s="25">
        <v>1</v>
      </c>
      <c r="N25" s="23">
        <v>651963000</v>
      </c>
      <c r="O25" s="25">
        <v>1</v>
      </c>
    </row>
    <row r="26" spans="1:15" s="18" customFormat="1" ht="15.75" x14ac:dyDescent="0.25">
      <c r="A26" s="19" t="s">
        <v>23</v>
      </c>
      <c r="B26" s="20">
        <v>23885000</v>
      </c>
      <c r="C26" s="20">
        <v>23885000</v>
      </c>
      <c r="D26" s="20">
        <v>0</v>
      </c>
      <c r="E26" s="21">
        <v>0</v>
      </c>
      <c r="F26" s="20">
        <v>0</v>
      </c>
      <c r="G26" s="21">
        <v>0</v>
      </c>
      <c r="H26" s="20">
        <v>0</v>
      </c>
      <c r="I26" s="20">
        <v>0</v>
      </c>
      <c r="J26" s="20">
        <v>23885000</v>
      </c>
      <c r="K26" s="21">
        <v>1</v>
      </c>
      <c r="L26" s="20">
        <v>23885000</v>
      </c>
      <c r="M26" s="21">
        <v>1</v>
      </c>
      <c r="N26" s="20">
        <v>23885000</v>
      </c>
      <c r="O26" s="21">
        <v>1</v>
      </c>
    </row>
    <row r="27" spans="1:15" x14ac:dyDescent="0.25">
      <c r="A27" s="22" t="str">
        <f>+'[2]TD-EPA'!A37</f>
        <v>APORTES AL FONDO DE CONTINGENCIAS</v>
      </c>
      <c r="B27" s="23">
        <v>23885000</v>
      </c>
      <c r="C27" s="24">
        <v>23885000</v>
      </c>
      <c r="D27" s="24">
        <v>0</v>
      </c>
      <c r="E27" s="25">
        <v>0</v>
      </c>
      <c r="F27" s="23">
        <v>0</v>
      </c>
      <c r="G27" s="25">
        <v>0</v>
      </c>
      <c r="H27" s="23">
        <v>0</v>
      </c>
      <c r="I27" s="23">
        <v>0</v>
      </c>
      <c r="J27" s="23">
        <v>23885000</v>
      </c>
      <c r="K27" s="25">
        <v>1</v>
      </c>
      <c r="L27" s="23">
        <v>23885000</v>
      </c>
      <c r="M27" s="25">
        <v>1</v>
      </c>
      <c r="N27" s="23">
        <v>23885000</v>
      </c>
      <c r="O27" s="25">
        <v>1</v>
      </c>
    </row>
    <row r="28" spans="1:15" x14ac:dyDescent="0.25">
      <c r="A28" s="15" t="s">
        <v>24</v>
      </c>
      <c r="B28" s="16">
        <v>143447151920</v>
      </c>
      <c r="C28" s="16">
        <v>143447151920</v>
      </c>
      <c r="D28" s="16">
        <v>108038739403</v>
      </c>
      <c r="E28" s="17">
        <v>0.75316057486629528</v>
      </c>
      <c r="F28" s="16">
        <v>29679744814.620003</v>
      </c>
      <c r="G28" s="17">
        <v>0.20690368834351133</v>
      </c>
      <c r="H28" s="16">
        <v>121862754918</v>
      </c>
      <c r="I28" s="16">
        <v>29679744814.620003</v>
      </c>
      <c r="J28" s="16">
        <v>21584397002</v>
      </c>
      <c r="K28" s="17">
        <v>0.15046933113065603</v>
      </c>
      <c r="L28" s="16">
        <v>35408412517</v>
      </c>
      <c r="M28" s="17">
        <v>0.24683942513370466</v>
      </c>
      <c r="N28" s="16">
        <v>113767407105.38</v>
      </c>
      <c r="O28" s="17">
        <v>0.79309631165648875</v>
      </c>
    </row>
    <row r="29" spans="1:15" ht="57" x14ac:dyDescent="0.25">
      <c r="A29" s="22" t="str">
        <f>+'[2]TD-EPA'!A24</f>
        <v>INCREMENTO DE LA COBERTURA DE LOS SERVICIOS DE LA RED NACIONAL DE PROTECCIÓN AL CONSUMIDOR EN EL TERRITORIO  NACIONAL</v>
      </c>
      <c r="B29" s="23">
        <v>31670516167</v>
      </c>
      <c r="C29" s="24">
        <v>31670516167</v>
      </c>
      <c r="D29" s="24">
        <v>26738865422</v>
      </c>
      <c r="E29" s="25">
        <v>0.84428259018592589</v>
      </c>
      <c r="F29" s="23">
        <v>6694625953.6099997</v>
      </c>
      <c r="G29" s="25">
        <v>0.21138354418693234</v>
      </c>
      <c r="H29" s="23">
        <v>27902128380</v>
      </c>
      <c r="I29" s="23">
        <v>6694625953.6099997</v>
      </c>
      <c r="J29" s="23">
        <v>3768387787</v>
      </c>
      <c r="K29" s="25">
        <v>0.11898725512173935</v>
      </c>
      <c r="L29" s="23">
        <v>4931650745</v>
      </c>
      <c r="M29" s="25">
        <v>0.15571740981407414</v>
      </c>
      <c r="N29" s="23">
        <v>24975890213.389999</v>
      </c>
      <c r="O29" s="25">
        <v>0.78861645581306761</v>
      </c>
    </row>
    <row r="30" spans="1:15" ht="57" x14ac:dyDescent="0.25">
      <c r="A30" s="22" t="str">
        <f>+'[2]TD-EPA'!A25</f>
        <v>FORTALECIMIENTO DE LA FUNCIÓN JURISDICCIONAL DE LA SUPERINTENDENCIA DE INDUSTRIA Y COMERCIO A NIVEL  NACIONAL</v>
      </c>
      <c r="B30" s="23">
        <v>2407734381</v>
      </c>
      <c r="C30" s="24">
        <v>2407734381</v>
      </c>
      <c r="D30" s="24">
        <v>2352538703</v>
      </c>
      <c r="E30" s="25">
        <v>0.97707567809989249</v>
      </c>
      <c r="F30" s="23">
        <v>530928958</v>
      </c>
      <c r="G30" s="25">
        <v>0.220509771422332</v>
      </c>
      <c r="H30" s="23">
        <v>2382735658</v>
      </c>
      <c r="I30" s="23">
        <v>530928958</v>
      </c>
      <c r="J30" s="23">
        <v>24998723</v>
      </c>
      <c r="K30" s="25">
        <v>1.0382674765651403E-2</v>
      </c>
      <c r="L30" s="23">
        <v>55195678</v>
      </c>
      <c r="M30" s="25">
        <v>2.2924321900107469E-2</v>
      </c>
      <c r="N30" s="23">
        <v>1876805423</v>
      </c>
      <c r="O30" s="25">
        <v>0.77949022857766803</v>
      </c>
    </row>
    <row r="31" spans="1:15" ht="42.75" x14ac:dyDescent="0.25">
      <c r="A31" s="22" t="str">
        <f>+'[2]TD-EPA'!A26</f>
        <v>FORTALECIMIENTO DE LA PROTECCIÓN DE DATOS PERSONALES A NIVEL  NACIONAL</v>
      </c>
      <c r="B31" s="23">
        <v>6486410011</v>
      </c>
      <c r="C31" s="24">
        <v>6486410011</v>
      </c>
      <c r="D31" s="24">
        <v>6435641181</v>
      </c>
      <c r="E31" s="25">
        <v>0.99217304642877902</v>
      </c>
      <c r="F31" s="23">
        <v>1474848831</v>
      </c>
      <c r="G31" s="25">
        <v>0.22737520885958068</v>
      </c>
      <c r="H31" s="23">
        <v>6486201861</v>
      </c>
      <c r="I31" s="23">
        <v>1474848831</v>
      </c>
      <c r="J31" s="23">
        <v>208150</v>
      </c>
      <c r="K31" s="25">
        <v>3.2090170008835107E-5</v>
      </c>
      <c r="L31" s="23">
        <v>50768830</v>
      </c>
      <c r="M31" s="25">
        <v>7.8269535712209848E-3</v>
      </c>
      <c r="N31" s="23">
        <v>5011561180</v>
      </c>
      <c r="O31" s="25">
        <v>0.77262479114041938</v>
      </c>
    </row>
    <row r="32" spans="1:15" ht="57" x14ac:dyDescent="0.25">
      <c r="A32" s="22" t="str">
        <f>+'[2]TD-EPA'!A27</f>
        <v>FORTALECIMIENTO DEL RÉGIMEN DE PROTECCIÓN DE LA LIBRE COMPETENCIA ECONÓMICA EN LOS MERCADOS A NIVEL  NACIONAL</v>
      </c>
      <c r="B32" s="23">
        <v>9232373327</v>
      </c>
      <c r="C32" s="24">
        <v>9232373327</v>
      </c>
      <c r="D32" s="24">
        <v>9061930658</v>
      </c>
      <c r="E32" s="25">
        <v>0.98153858569588581</v>
      </c>
      <c r="F32" s="23">
        <v>2053494321.98</v>
      </c>
      <c r="G32" s="25">
        <v>0.22242323281864834</v>
      </c>
      <c r="H32" s="23">
        <v>9223704571</v>
      </c>
      <c r="I32" s="23">
        <v>2053494321.98</v>
      </c>
      <c r="J32" s="23">
        <v>8668756</v>
      </c>
      <c r="K32" s="25">
        <v>9.3895206497426767E-4</v>
      </c>
      <c r="L32" s="23">
        <v>170442669</v>
      </c>
      <c r="M32" s="25">
        <v>1.8461414304114177E-2</v>
      </c>
      <c r="N32" s="23">
        <v>7178879005.0200005</v>
      </c>
      <c r="O32" s="25">
        <v>0.77757676718135171</v>
      </c>
    </row>
    <row r="33" spans="1:15" ht="71.25" x14ac:dyDescent="0.25">
      <c r="A33" s="22" t="str">
        <f>+'[2]TD-EPA'!A28</f>
        <v>FORTALECIMIENTO DE LA ATENCIÓN Y PROMOCIÓN DE TRÁMITES Y SERVICIOS EN EL MARCO DEL SISTEMA DE PROPIEDAD INDUSTRIAL A NIVEL  NACIONAL</v>
      </c>
      <c r="B33" s="23">
        <v>8854608251</v>
      </c>
      <c r="C33" s="24">
        <v>8854608251</v>
      </c>
      <c r="D33" s="24">
        <v>8111887989</v>
      </c>
      <c r="E33" s="25">
        <v>0.91612048314885974</v>
      </c>
      <c r="F33" s="23">
        <v>1781017748</v>
      </c>
      <c r="G33" s="25">
        <v>0.201140208297624</v>
      </c>
      <c r="H33" s="23">
        <v>8779713801</v>
      </c>
      <c r="I33" s="23">
        <v>1781017748</v>
      </c>
      <c r="J33" s="23">
        <v>74894450</v>
      </c>
      <c r="K33" s="25">
        <v>8.4582454555843008E-3</v>
      </c>
      <c r="L33" s="23">
        <v>742720262</v>
      </c>
      <c r="M33" s="25">
        <v>8.3879516851140257E-2</v>
      </c>
      <c r="N33" s="23">
        <v>7073590503</v>
      </c>
      <c r="O33" s="25">
        <v>0.79885979170237598</v>
      </c>
    </row>
    <row r="34" spans="1:15" ht="57" x14ac:dyDescent="0.25">
      <c r="A34" s="22" t="str">
        <f>+'[2]TD-EPA'!A29</f>
        <v>MEJORAMIENTO EN LA EJECUCIÓN DE LAS FUNCIONES ASIGNADAS EN MATERIA DE PROTECCIÓN AL CONSUMIDOR A NIVEL  NACIONAL</v>
      </c>
      <c r="B34" s="23">
        <v>7315802173</v>
      </c>
      <c r="C34" s="24">
        <v>7315802173</v>
      </c>
      <c r="D34" s="24">
        <v>6979463025</v>
      </c>
      <c r="E34" s="25">
        <v>0.95402566389215571</v>
      </c>
      <c r="F34" s="23">
        <v>1576103195.01</v>
      </c>
      <c r="G34" s="25">
        <v>0.2154381922500353</v>
      </c>
      <c r="H34" s="23">
        <v>7008146447</v>
      </c>
      <c r="I34" s="23">
        <v>1576103195.01</v>
      </c>
      <c r="J34" s="23">
        <v>307655726</v>
      </c>
      <c r="K34" s="25">
        <v>4.2053587388604749E-2</v>
      </c>
      <c r="L34" s="23">
        <v>336339148</v>
      </c>
      <c r="M34" s="25">
        <v>4.5974336107844342E-2</v>
      </c>
      <c r="N34" s="23">
        <v>5739698977.9899998</v>
      </c>
      <c r="O34" s="25">
        <v>0.78456180774996465</v>
      </c>
    </row>
    <row r="35" spans="1:15" ht="99.75" x14ac:dyDescent="0.25">
      <c r="A35" s="22" t="str">
        <f>+'[2]TD-EPA'!A30</f>
        <v>FORTALECIMIENTO DE LA FUNCIÓN DE INSPECCIÓN, CONTROL Y VIGILANCIA DE LA SUPERINTENDENCIA DE INDUSTRIA Y COMERCIO EN EL MARCO DEL SUBSISTEMA NACIONAL DE CALIDAD, EL RÉGIMEN DE CONTROL DE PRECIOS Y EL SECTOR VALUATORIO A NIVEL  NACIONAL</v>
      </c>
      <c r="B35" s="23">
        <v>6167192184</v>
      </c>
      <c r="C35" s="24">
        <v>6167192184</v>
      </c>
      <c r="D35" s="24">
        <v>5763596902</v>
      </c>
      <c r="E35" s="25">
        <v>0.93455769336213057</v>
      </c>
      <c r="F35" s="23">
        <v>1361283693.0999999</v>
      </c>
      <c r="G35" s="25">
        <v>0.22072989660216497</v>
      </c>
      <c r="H35" s="23">
        <v>6096462533</v>
      </c>
      <c r="I35" s="23">
        <v>1361283693.0999999</v>
      </c>
      <c r="J35" s="23">
        <v>70729651</v>
      </c>
      <c r="K35" s="25">
        <v>1.1468695784039151E-2</v>
      </c>
      <c r="L35" s="23">
        <v>403595282</v>
      </c>
      <c r="M35" s="25">
        <v>6.5442306637869485E-2</v>
      </c>
      <c r="N35" s="23">
        <v>4805908490.8999996</v>
      </c>
      <c r="O35" s="25">
        <v>0.77927010339783498</v>
      </c>
    </row>
    <row r="36" spans="1:15" ht="57" x14ac:dyDescent="0.25">
      <c r="A36" s="22" t="str">
        <f>+'[2]TD-EPA'!A32</f>
        <v>FORTALECIMIENTO DEL SISTEMA DE ATENCIÓN AL CIUDADANO DE LA SUPERINTENDENCIA DE INDUSTRIA Y COMERCIO A NIVEL  NACIONAL</v>
      </c>
      <c r="B36" s="23">
        <v>30499635895</v>
      </c>
      <c r="C36" s="24">
        <v>30499635895</v>
      </c>
      <c r="D36" s="24">
        <v>17014952106.93</v>
      </c>
      <c r="E36" s="25">
        <v>0.55787394202038232</v>
      </c>
      <c r="F36" s="23">
        <v>5575062800.3199997</v>
      </c>
      <c r="G36" s="25">
        <v>0.18279112640928133</v>
      </c>
      <c r="H36" s="23">
        <v>28078860842.93</v>
      </c>
      <c r="I36" s="23">
        <v>5575062800.3199997</v>
      </c>
      <c r="J36" s="23">
        <v>2420775052.0699997</v>
      </c>
      <c r="K36" s="25">
        <v>7.9370621354429113E-2</v>
      </c>
      <c r="L36" s="23">
        <v>13484683788.07</v>
      </c>
      <c r="M36" s="25">
        <v>0.44212605797961774</v>
      </c>
      <c r="N36" s="23">
        <v>24924573094.68</v>
      </c>
      <c r="O36" s="25">
        <v>0.8172088735907187</v>
      </c>
    </row>
    <row r="37" spans="1:15" ht="71.25" x14ac:dyDescent="0.25">
      <c r="A37" s="22" t="str">
        <f>+'[2]TD-EPA'!A33</f>
        <v>MEJORAMIENTO DE LOS SISTEMAS DE INFORMACIÓN Y SERVICIOS TECNOLÓGICOS DE LA SUPERINTENDENCIA DE INDUSTRIA Y COMERCIO EN EL TERRITORIO  NACIONAL</v>
      </c>
      <c r="B37" s="23">
        <v>37420081699</v>
      </c>
      <c r="C37" s="24">
        <v>37420081699</v>
      </c>
      <c r="D37" s="24">
        <v>22348795225.07</v>
      </c>
      <c r="E37" s="25">
        <v>0.59724068495732974</v>
      </c>
      <c r="F37" s="23">
        <v>7914220012.6000004</v>
      </c>
      <c r="G37" s="25">
        <v>0.21149659897219031</v>
      </c>
      <c r="H37" s="23">
        <v>22648795353.07</v>
      </c>
      <c r="I37" s="23">
        <v>7914220012.6000004</v>
      </c>
      <c r="J37" s="23">
        <v>14771286345.93</v>
      </c>
      <c r="K37" s="25">
        <v>0.39474222597233782</v>
      </c>
      <c r="L37" s="23">
        <v>15071286473.93</v>
      </c>
      <c r="M37" s="25">
        <v>0.40275931504267026</v>
      </c>
      <c r="N37" s="23">
        <v>29505861686.400002</v>
      </c>
      <c r="O37" s="25">
        <v>0.7885034010278098</v>
      </c>
    </row>
    <row r="38" spans="1:15" ht="57" x14ac:dyDescent="0.25">
      <c r="A38" s="22" t="str">
        <f>+'[2]TD-EPA'!A34</f>
        <v>MEJORAMIENTO EN LA CALIDAD DE LA GESTIÓN ESTRATÉGICA DE LA SUPERINTENDENCIA DE INDUSTRIA Y COMERCIO A NIVEL  NACIONAL</v>
      </c>
      <c r="B38" s="23">
        <v>3392797832</v>
      </c>
      <c r="C38" s="24">
        <v>3392797832</v>
      </c>
      <c r="D38" s="24">
        <v>3231068191</v>
      </c>
      <c r="E38" s="25">
        <v>0.95233148303898119</v>
      </c>
      <c r="F38" s="23">
        <v>718159301</v>
      </c>
      <c r="G38" s="25">
        <v>0.21167170475838715</v>
      </c>
      <c r="H38" s="23">
        <v>3256005471</v>
      </c>
      <c r="I38" s="23">
        <v>718159301</v>
      </c>
      <c r="J38" s="23">
        <v>136792361</v>
      </c>
      <c r="K38" s="25">
        <v>4.0318453315965216E-2</v>
      </c>
      <c r="L38" s="23">
        <v>161729641</v>
      </c>
      <c r="M38" s="25">
        <v>4.7668516961018856E-2</v>
      </c>
      <c r="N38" s="23">
        <v>2674638531</v>
      </c>
      <c r="O38" s="25">
        <v>0.78832829524161285</v>
      </c>
    </row>
    <row r="39" spans="1:15" s="28" customFormat="1" x14ac:dyDescent="0.25">
      <c r="A39" s="26" t="s">
        <v>25</v>
      </c>
      <c r="B39" s="27">
        <v>261019632753</v>
      </c>
      <c r="C39" s="27">
        <v>261019632753</v>
      </c>
      <c r="D39" s="27">
        <v>148115131677.70999</v>
      </c>
      <c r="E39" s="17">
        <v>0.56744824178750453</v>
      </c>
      <c r="F39" s="27">
        <v>54523440235.980003</v>
      </c>
      <c r="G39" s="17">
        <v>0.20888635717135859</v>
      </c>
      <c r="H39" s="27">
        <v>219580808159.57001</v>
      </c>
      <c r="I39" s="27">
        <v>54521856643.130005</v>
      </c>
      <c r="J39" s="27">
        <v>41438824593.43</v>
      </c>
      <c r="K39" s="17">
        <v>0.15875750094493124</v>
      </c>
      <c r="L39" s="27">
        <v>112904501075.28999</v>
      </c>
      <c r="M39" s="17">
        <v>0.43255175821249536</v>
      </c>
      <c r="N39" s="27">
        <v>206496192517.01999</v>
      </c>
      <c r="O39" s="17">
        <v>0.79111364282864138</v>
      </c>
    </row>
    <row r="40" spans="1:15" x14ac:dyDescent="0.25">
      <c r="A40" s="28"/>
      <c r="B40" s="29">
        <f>B39-[3]REP_EPG034_EjecucionPresupuesta!P32</f>
        <v>120524749753</v>
      </c>
      <c r="C40" s="30">
        <f>C39-[3]REP_EPG034_EjecucionPresupuesta!S32</f>
        <v>120524749753</v>
      </c>
      <c r="D40" s="30">
        <f>D39-[3]REP_EPG034_EjecucionPresupuesta!W32</f>
        <v>95431416483.159988</v>
      </c>
      <c r="E40" s="31">
        <f>D39/C39</f>
        <v>0.56744824178750453</v>
      </c>
      <c r="F40" s="29">
        <f>F39-[3]REP_EPG034_EjecucionPresupuesta!X32</f>
        <v>49602189996.780006</v>
      </c>
      <c r="G40" s="31">
        <f>F39/C39</f>
        <v>0.20888635717135859</v>
      </c>
      <c r="H40" s="29">
        <f>H39-[3]REP_EPG034_EjecucionPresupuesta!U32</f>
        <v>110569254725.49001</v>
      </c>
      <c r="I40" s="29">
        <f>I39-[3]REP_EPG034_EjecucionPresupuesta!Z32</f>
        <v>50249483601.670006</v>
      </c>
      <c r="J40" s="29">
        <f>C39-(H39+J39)</f>
        <v>0</v>
      </c>
      <c r="K40" s="31">
        <f>J39/C39</f>
        <v>0.15875750094493124</v>
      </c>
      <c r="L40" s="29">
        <f>C39-(D39+L39)</f>
        <v>0</v>
      </c>
      <c r="M40" s="32">
        <f>L39/C39</f>
        <v>0.43255175821249536</v>
      </c>
      <c r="N40" s="29">
        <f>C39-(F39+N39)</f>
        <v>0</v>
      </c>
      <c r="O40" s="31">
        <f>N39/C39</f>
        <v>0.79111364282864138</v>
      </c>
    </row>
    <row r="41" spans="1:15" x14ac:dyDescent="0.25">
      <c r="C41" s="33"/>
      <c r="F41" s="34"/>
    </row>
    <row r="43" spans="1:15" x14ac:dyDescent="0.25">
      <c r="C43" s="33"/>
    </row>
  </sheetData>
  <sheetProtection password="C11E"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76"/>
  <sheetViews>
    <sheetView zoomScale="80" zoomScaleNormal="80" workbookViewId="0">
      <selection activeCell="D23" sqref="D23"/>
    </sheetView>
  </sheetViews>
  <sheetFormatPr baseColWidth="10" defaultRowHeight="15" x14ac:dyDescent="0.25"/>
  <cols>
    <col min="1" max="1" width="11.42578125" style="37"/>
    <col min="2" max="2" width="24.85546875" style="42" bestFit="1" customWidth="1"/>
    <col min="3" max="9" width="20.140625" style="42" customWidth="1"/>
    <col min="10" max="10" width="18" style="37" bestFit="1" customWidth="1"/>
    <col min="11" max="11" width="17.5703125" style="37" bestFit="1" customWidth="1"/>
    <col min="12" max="12" width="17.85546875" style="37" bestFit="1" customWidth="1"/>
    <col min="13" max="13" width="11.42578125" style="37"/>
    <col min="14" max="16384" width="11.42578125" style="42"/>
  </cols>
  <sheetData>
    <row r="1" spans="1:13" s="37" customFormat="1" ht="20.25" x14ac:dyDescent="0.25">
      <c r="B1" s="38"/>
      <c r="D1" s="39" t="s">
        <v>0</v>
      </c>
    </row>
    <row r="2" spans="1:13" s="37" customFormat="1" x14ac:dyDescent="0.25">
      <c r="B2" s="38"/>
      <c r="D2" s="38"/>
    </row>
    <row r="3" spans="1:13" s="37" customFormat="1" x14ac:dyDescent="0.25">
      <c r="B3" s="38"/>
      <c r="D3" s="40" t="s">
        <v>26</v>
      </c>
    </row>
    <row r="4" spans="1:13" s="37" customFormat="1" x14ac:dyDescent="0.25">
      <c r="B4" s="38"/>
      <c r="D4" s="41" t="s">
        <v>27</v>
      </c>
    </row>
    <row r="5" spans="1:13" s="37" customFormat="1" x14ac:dyDescent="0.25">
      <c r="B5" s="42"/>
      <c r="D5" s="40" t="s">
        <v>2</v>
      </c>
    </row>
    <row r="6" spans="1:13" s="37" customFormat="1" x14ac:dyDescent="0.25">
      <c r="B6" s="38"/>
      <c r="D6" s="43"/>
    </row>
    <row r="7" spans="1:13" s="37" customFormat="1" x14ac:dyDescent="0.25"/>
    <row r="8" spans="1:13" x14ac:dyDescent="0.25">
      <c r="B8" s="44" t="s">
        <v>28</v>
      </c>
      <c r="C8" s="44"/>
      <c r="D8" s="44"/>
      <c r="E8" s="44"/>
      <c r="F8" s="44"/>
      <c r="G8" s="44"/>
      <c r="H8" s="44"/>
      <c r="I8" s="44"/>
    </row>
    <row r="9" spans="1:13" ht="15.75" customHeight="1" thickBot="1" x14ac:dyDescent="0.3">
      <c r="B9" s="44"/>
      <c r="C9" s="44"/>
      <c r="D9" s="44"/>
      <c r="E9" s="44"/>
      <c r="F9" s="44"/>
      <c r="G9" s="44"/>
      <c r="H9" s="44"/>
      <c r="I9" s="44"/>
      <c r="J9" s="45"/>
    </row>
    <row r="10" spans="1:13" s="53" customFormat="1" ht="17.25" thickBot="1" x14ac:dyDescent="0.35">
      <c r="A10" s="46"/>
      <c r="B10" s="46"/>
      <c r="C10" s="46"/>
      <c r="D10" s="46"/>
      <c r="E10" s="47" t="s">
        <v>29</v>
      </c>
      <c r="F10" s="48"/>
      <c r="G10" s="49" t="s">
        <v>30</v>
      </c>
      <c r="H10" s="50"/>
      <c r="I10" s="51" t="s">
        <v>31</v>
      </c>
      <c r="J10" s="52"/>
      <c r="K10" s="46"/>
      <c r="L10" s="46"/>
      <c r="M10" s="46"/>
    </row>
    <row r="11" spans="1:13" s="53" customFormat="1" ht="17.25" thickBot="1" x14ac:dyDescent="0.35">
      <c r="A11" s="46"/>
      <c r="B11" s="54" t="s">
        <v>3</v>
      </c>
      <c r="C11" s="54" t="s">
        <v>32</v>
      </c>
      <c r="D11" s="54" t="s">
        <v>33</v>
      </c>
      <c r="E11" s="55" t="s">
        <v>34</v>
      </c>
      <c r="F11" s="55" t="s">
        <v>35</v>
      </c>
      <c r="G11" s="56" t="s">
        <v>34</v>
      </c>
      <c r="H11" s="57" t="s">
        <v>35</v>
      </c>
      <c r="I11" s="58"/>
      <c r="J11" s="59" t="s">
        <v>36</v>
      </c>
      <c r="K11" s="46"/>
      <c r="L11" s="46"/>
      <c r="M11" s="46"/>
    </row>
    <row r="12" spans="1:13" s="53" customFormat="1" ht="16.5" x14ac:dyDescent="0.3">
      <c r="A12" s="46"/>
      <c r="B12" s="60" t="s">
        <v>18</v>
      </c>
      <c r="C12" s="61">
        <v>117572480833</v>
      </c>
      <c r="D12" s="61">
        <v>117572480833</v>
      </c>
      <c r="E12" s="61">
        <v>40076392274.709999</v>
      </c>
      <c r="F12" s="62">
        <v>0.340865413324352</v>
      </c>
      <c r="G12" s="63">
        <v>42004399221.150055</v>
      </c>
      <c r="H12" s="64">
        <v>0.35726386756109296</v>
      </c>
      <c r="I12" s="64">
        <v>0.95409988043658855</v>
      </c>
      <c r="J12" s="65">
        <v>1928006946.4400558</v>
      </c>
      <c r="K12" s="46"/>
      <c r="L12" s="46"/>
      <c r="M12" s="46"/>
    </row>
    <row r="13" spans="1:13" s="53" customFormat="1" ht="16.5" x14ac:dyDescent="0.3">
      <c r="A13" s="46"/>
      <c r="B13" s="66" t="s">
        <v>19</v>
      </c>
      <c r="C13" s="67">
        <v>67814484000</v>
      </c>
      <c r="D13" s="67">
        <v>67814484000</v>
      </c>
      <c r="E13" s="67">
        <v>18446704073.060001</v>
      </c>
      <c r="F13" s="68">
        <v>0.27201717074275755</v>
      </c>
      <c r="G13" s="69"/>
      <c r="H13" s="70"/>
      <c r="I13" s="70"/>
      <c r="J13" s="71"/>
      <c r="K13" s="72"/>
      <c r="L13" s="46"/>
      <c r="M13" s="46"/>
    </row>
    <row r="14" spans="1:13" s="53" customFormat="1" ht="16.5" x14ac:dyDescent="0.3">
      <c r="A14" s="46"/>
      <c r="B14" s="66" t="s">
        <v>20</v>
      </c>
      <c r="C14" s="67">
        <v>38555699677</v>
      </c>
      <c r="D14" s="67">
        <v>38555699677</v>
      </c>
      <c r="E14" s="67">
        <v>20390207616.049999</v>
      </c>
      <c r="F14" s="68">
        <v>0.5288506702476875</v>
      </c>
      <c r="G14" s="69"/>
      <c r="H14" s="70"/>
      <c r="I14" s="70"/>
      <c r="J14" s="71"/>
      <c r="K14" s="72"/>
      <c r="L14" s="46"/>
      <c r="M14" s="46"/>
    </row>
    <row r="15" spans="1:13" s="53" customFormat="1" ht="16.5" x14ac:dyDescent="0.3">
      <c r="A15" s="46"/>
      <c r="B15" s="66" t="s">
        <v>21</v>
      </c>
      <c r="C15" s="67">
        <v>10470282156</v>
      </c>
      <c r="D15" s="67">
        <v>10470282156</v>
      </c>
      <c r="E15" s="67">
        <v>1239234085.5999999</v>
      </c>
      <c r="F15" s="68">
        <v>0.11835727701854303</v>
      </c>
      <c r="G15" s="69"/>
      <c r="H15" s="70"/>
      <c r="I15" s="70"/>
      <c r="J15" s="71"/>
      <c r="K15" s="46"/>
      <c r="L15" s="46"/>
      <c r="M15" s="46"/>
    </row>
    <row r="16" spans="1:13" s="53" customFormat="1" ht="35.25" customHeight="1" x14ac:dyDescent="0.3">
      <c r="A16" s="46"/>
      <c r="B16" s="73" t="s">
        <v>22</v>
      </c>
      <c r="C16" s="74">
        <v>708130000</v>
      </c>
      <c r="D16" s="74">
        <v>708130000</v>
      </c>
      <c r="E16" s="74">
        <v>246500</v>
      </c>
      <c r="F16" s="75">
        <v>3.4809992515498565E-4</v>
      </c>
      <c r="G16" s="69"/>
      <c r="H16" s="70"/>
      <c r="I16" s="70"/>
      <c r="J16" s="71"/>
      <c r="K16" s="46"/>
      <c r="L16" s="46"/>
      <c r="M16" s="46"/>
    </row>
    <row r="17" spans="1:13" s="53" customFormat="1" ht="33.75" thickBot="1" x14ac:dyDescent="0.35">
      <c r="A17" s="46"/>
      <c r="B17" s="76" t="s">
        <v>23</v>
      </c>
      <c r="C17" s="77">
        <v>23885000</v>
      </c>
      <c r="D17" s="77">
        <v>23885000</v>
      </c>
      <c r="E17" s="77">
        <v>0</v>
      </c>
      <c r="F17" s="78">
        <v>0</v>
      </c>
      <c r="G17" s="79"/>
      <c r="H17" s="80"/>
      <c r="I17" s="80"/>
      <c r="J17" s="81"/>
      <c r="K17" s="46"/>
      <c r="L17" s="46"/>
      <c r="M17" s="46"/>
    </row>
    <row r="18" spans="1:13" s="53" customFormat="1" ht="17.25" thickBot="1" x14ac:dyDescent="0.35">
      <c r="A18" s="46"/>
      <c r="B18" s="82" t="s">
        <v>37</v>
      </c>
      <c r="C18" s="83">
        <v>143447151920</v>
      </c>
      <c r="D18" s="83">
        <v>143447151920</v>
      </c>
      <c r="E18" s="83">
        <v>108038739403</v>
      </c>
      <c r="F18" s="84">
        <v>0.75316057486629528</v>
      </c>
      <c r="G18" s="85">
        <v>109303867765</v>
      </c>
      <c r="H18" s="86">
        <v>0.76198004841503164</v>
      </c>
      <c r="I18" s="87">
        <v>0.98842558467628983</v>
      </c>
      <c r="J18" s="88">
        <v>1265128362</v>
      </c>
      <c r="K18" s="89"/>
      <c r="L18" s="46"/>
      <c r="M18" s="46"/>
    </row>
    <row r="19" spans="1:13" s="53" customFormat="1" ht="17.25" thickBot="1" x14ac:dyDescent="0.35">
      <c r="A19" s="46"/>
      <c r="B19" s="90" t="s">
        <v>25</v>
      </c>
      <c r="C19" s="91">
        <v>261019632753</v>
      </c>
      <c r="D19" s="91">
        <v>261019632753</v>
      </c>
      <c r="E19" s="92">
        <v>148115131677.70999</v>
      </c>
      <c r="F19" s="93">
        <v>0.56744824178750453</v>
      </c>
      <c r="G19" s="94">
        <v>151308266986.15005</v>
      </c>
      <c r="H19" s="95">
        <v>0.57968155648020314</v>
      </c>
      <c r="I19" s="96">
        <v>0.97889649143405788</v>
      </c>
      <c r="J19" s="97">
        <v>3193135308.4400635</v>
      </c>
      <c r="K19" s="72"/>
      <c r="L19" s="46"/>
      <c r="M19" s="46"/>
    </row>
    <row r="20" spans="1:13" s="37" customFormat="1" x14ac:dyDescent="0.25">
      <c r="G20" s="98"/>
      <c r="I20" s="99"/>
    </row>
    <row r="21" spans="1:13" ht="15" customHeight="1" x14ac:dyDescent="0.25">
      <c r="B21" s="44" t="s">
        <v>38</v>
      </c>
      <c r="C21" s="44"/>
      <c r="D21" s="44"/>
      <c r="E21" s="44"/>
      <c r="F21" s="44"/>
      <c r="G21" s="44"/>
      <c r="H21" s="44"/>
      <c r="I21" s="44"/>
      <c r="K21" s="100"/>
    </row>
    <row r="22" spans="1:13" ht="15.75" customHeight="1" thickBot="1" x14ac:dyDescent="0.3">
      <c r="B22" s="44"/>
      <c r="C22" s="44"/>
      <c r="D22" s="44"/>
      <c r="E22" s="44"/>
      <c r="F22" s="44"/>
      <c r="G22" s="44"/>
      <c r="H22" s="44"/>
      <c r="I22" s="44"/>
      <c r="K22" s="99"/>
      <c r="L22" s="100"/>
    </row>
    <row r="23" spans="1:13" ht="17.25" thickBot="1" x14ac:dyDescent="0.35">
      <c r="B23" s="46"/>
      <c r="C23" s="46"/>
      <c r="D23" s="46"/>
      <c r="E23" s="47" t="s">
        <v>29</v>
      </c>
      <c r="F23" s="48"/>
      <c r="G23" s="49" t="s">
        <v>30</v>
      </c>
      <c r="H23" s="50"/>
      <c r="I23" s="51" t="s">
        <v>31</v>
      </c>
      <c r="L23" s="100"/>
    </row>
    <row r="24" spans="1:13" ht="17.25" thickBot="1" x14ac:dyDescent="0.3">
      <c r="B24" s="54" t="s">
        <v>3</v>
      </c>
      <c r="C24" s="54" t="s">
        <v>32</v>
      </c>
      <c r="D24" s="54" t="s">
        <v>33</v>
      </c>
      <c r="E24" s="55" t="s">
        <v>34</v>
      </c>
      <c r="F24" s="55" t="s">
        <v>35</v>
      </c>
      <c r="G24" s="101" t="s">
        <v>34</v>
      </c>
      <c r="H24" s="57" t="s">
        <v>35</v>
      </c>
      <c r="I24" s="58"/>
      <c r="J24" s="59" t="s">
        <v>36</v>
      </c>
      <c r="L24" s="100"/>
    </row>
    <row r="25" spans="1:13" ht="16.5" x14ac:dyDescent="0.3">
      <c r="B25" s="60" t="s">
        <v>18</v>
      </c>
      <c r="C25" s="61">
        <v>117572480833</v>
      </c>
      <c r="D25" s="61">
        <v>117572480833</v>
      </c>
      <c r="E25" s="61">
        <v>24843695421.360001</v>
      </c>
      <c r="F25" s="62">
        <v>0.21130536027940072</v>
      </c>
      <c r="G25" s="63">
        <v>25730329263.251942</v>
      </c>
      <c r="H25" s="64">
        <v>0.21884652837936891</v>
      </c>
      <c r="I25" s="64">
        <v>0.96554129436819014</v>
      </c>
      <c r="J25" s="65">
        <v>886633841.89194107</v>
      </c>
      <c r="K25" s="45"/>
    </row>
    <row r="26" spans="1:13" ht="16.5" x14ac:dyDescent="0.3">
      <c r="B26" s="66" t="s">
        <v>19</v>
      </c>
      <c r="C26" s="67">
        <v>67814484000</v>
      </c>
      <c r="D26" s="67">
        <v>67814484000</v>
      </c>
      <c r="E26" s="67">
        <v>18366719128</v>
      </c>
      <c r="F26" s="68">
        <v>0.27083770375661931</v>
      </c>
      <c r="G26" s="69"/>
      <c r="H26" s="70"/>
      <c r="I26" s="70"/>
      <c r="J26" s="71"/>
    </row>
    <row r="27" spans="1:13" ht="16.5" x14ac:dyDescent="0.3">
      <c r="B27" s="66" t="s">
        <v>20</v>
      </c>
      <c r="C27" s="67">
        <v>38555699677</v>
      </c>
      <c r="D27" s="67">
        <v>38555699677</v>
      </c>
      <c r="E27" s="67">
        <v>5359826859.7600002</v>
      </c>
      <c r="F27" s="68">
        <v>0.13901516260013169</v>
      </c>
      <c r="G27" s="69"/>
      <c r="H27" s="70"/>
      <c r="I27" s="70"/>
      <c r="J27" s="71"/>
    </row>
    <row r="28" spans="1:13" ht="16.5" x14ac:dyDescent="0.3">
      <c r="B28" s="102" t="s">
        <v>21</v>
      </c>
      <c r="C28" s="103">
        <v>10470282156</v>
      </c>
      <c r="D28" s="103">
        <v>10470282156</v>
      </c>
      <c r="E28" s="103">
        <v>1116902933.5999999</v>
      </c>
      <c r="F28" s="104">
        <v>0.10667362320889874</v>
      </c>
      <c r="G28" s="69"/>
      <c r="H28" s="70"/>
      <c r="I28" s="70"/>
      <c r="J28" s="71"/>
    </row>
    <row r="29" spans="1:13" ht="36.75" customHeight="1" x14ac:dyDescent="0.25">
      <c r="B29" s="105" t="s">
        <v>22</v>
      </c>
      <c r="C29" s="74">
        <v>708130000</v>
      </c>
      <c r="D29" s="106">
        <v>708130000</v>
      </c>
      <c r="E29" s="74">
        <v>246500</v>
      </c>
      <c r="F29" s="75">
        <v>3.4809992515498565E-4</v>
      </c>
      <c r="G29" s="69"/>
      <c r="H29" s="70"/>
      <c r="I29" s="70"/>
      <c r="J29" s="71"/>
    </row>
    <row r="30" spans="1:13" ht="33.75" thickBot="1" x14ac:dyDescent="0.3">
      <c r="B30" s="107" t="s">
        <v>23</v>
      </c>
      <c r="C30" s="77">
        <v>23885000</v>
      </c>
      <c r="D30" s="77">
        <v>23885000</v>
      </c>
      <c r="E30" s="77">
        <v>0</v>
      </c>
      <c r="F30" s="108">
        <v>0</v>
      </c>
      <c r="G30" s="79"/>
      <c r="H30" s="80"/>
      <c r="I30" s="80"/>
      <c r="J30" s="81"/>
    </row>
    <row r="31" spans="1:13" ht="17.25" thickBot="1" x14ac:dyDescent="0.35">
      <c r="B31" s="82" t="s">
        <v>37</v>
      </c>
      <c r="C31" s="83">
        <v>143447151920</v>
      </c>
      <c r="D31" s="83">
        <v>143447151920</v>
      </c>
      <c r="E31" s="83">
        <v>29679744814.620003</v>
      </c>
      <c r="F31" s="84">
        <v>0.20690368834351133</v>
      </c>
      <c r="G31" s="83">
        <v>31100011124</v>
      </c>
      <c r="H31" s="86">
        <v>0.21680466086454175</v>
      </c>
      <c r="I31" s="96">
        <v>0.95433228934493941</v>
      </c>
      <c r="J31" s="88">
        <v>1420266309.3799973</v>
      </c>
      <c r="K31" s="99"/>
    </row>
    <row r="32" spans="1:13" ht="17.25" thickBot="1" x14ac:dyDescent="0.35">
      <c r="B32" s="90" t="s">
        <v>25</v>
      </c>
      <c r="C32" s="91">
        <v>261019632753</v>
      </c>
      <c r="D32" s="91">
        <v>261019632753</v>
      </c>
      <c r="E32" s="92">
        <v>54523440235.980003</v>
      </c>
      <c r="F32" s="93">
        <v>0.20888635717135859</v>
      </c>
      <c r="G32" s="109">
        <v>56830340387.251938</v>
      </c>
      <c r="H32" s="95">
        <v>0.2177243902608271</v>
      </c>
      <c r="I32" s="96">
        <v>0.95940724381461895</v>
      </c>
      <c r="J32" s="97">
        <v>2306900151.2719345</v>
      </c>
      <c r="K32" s="99"/>
    </row>
    <row r="33" spans="7:9" s="37" customFormat="1" ht="15" customHeight="1" x14ac:dyDescent="0.25">
      <c r="I33" s="110"/>
    </row>
    <row r="34" spans="7:9" s="37" customFormat="1" ht="15" customHeight="1" x14ac:dyDescent="0.25">
      <c r="G34" s="100"/>
      <c r="I34" s="45"/>
    </row>
    <row r="35" spans="7:9" s="37" customFormat="1" ht="15.75" customHeight="1" x14ac:dyDescent="0.25"/>
    <row r="36" spans="7:9" s="37" customFormat="1" x14ac:dyDescent="0.25"/>
    <row r="37" spans="7:9" s="37" customFormat="1" x14ac:dyDescent="0.25"/>
    <row r="38" spans="7:9" s="37" customFormat="1" x14ac:dyDescent="0.25"/>
    <row r="39" spans="7:9" s="37" customFormat="1" x14ac:dyDescent="0.25"/>
    <row r="40" spans="7:9" s="37" customFormat="1" x14ac:dyDescent="0.25"/>
    <row r="41" spans="7:9" s="37" customFormat="1" x14ac:dyDescent="0.25"/>
    <row r="42" spans="7:9" s="37" customFormat="1" x14ac:dyDescent="0.25"/>
    <row r="43" spans="7:9" s="37" customFormat="1" x14ac:dyDescent="0.25"/>
    <row r="44" spans="7:9" s="37" customFormat="1" x14ac:dyDescent="0.25"/>
    <row r="45" spans="7:9" s="37" customFormat="1" x14ac:dyDescent="0.25"/>
    <row r="46" spans="7:9" s="37" customFormat="1" x14ac:dyDescent="0.25"/>
    <row r="47" spans="7:9" s="37" customFormat="1" x14ac:dyDescent="0.25"/>
    <row r="48" spans="7:9" s="37" customFormat="1" x14ac:dyDescent="0.25"/>
    <row r="49" s="37" customFormat="1" x14ac:dyDescent="0.25"/>
    <row r="50" s="37" customFormat="1" x14ac:dyDescent="0.25"/>
    <row r="51" s="37" customFormat="1" x14ac:dyDescent="0.25"/>
    <row r="52" s="37" customFormat="1" x14ac:dyDescent="0.25"/>
    <row r="53" s="37" customFormat="1" x14ac:dyDescent="0.25"/>
    <row r="54" s="37" customFormat="1" x14ac:dyDescent="0.25"/>
    <row r="55" s="37" customFormat="1" x14ac:dyDescent="0.25"/>
    <row r="56" s="37" customFormat="1" x14ac:dyDescent="0.25"/>
    <row r="57" s="37" customFormat="1" x14ac:dyDescent="0.25"/>
    <row r="58" s="37" customFormat="1" x14ac:dyDescent="0.25"/>
    <row r="59" s="37" customFormat="1" x14ac:dyDescent="0.25"/>
    <row r="60" s="37" customFormat="1" x14ac:dyDescent="0.25"/>
    <row r="61" s="37" customFormat="1" x14ac:dyDescent="0.25"/>
    <row r="62" s="37" customFormat="1" x14ac:dyDescent="0.25"/>
    <row r="63" s="37" customFormat="1" x14ac:dyDescent="0.25"/>
    <row r="64"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row r="73" s="37" customFormat="1" x14ac:dyDescent="0.25"/>
    <row r="74" s="37" customFormat="1" x14ac:dyDescent="0.25"/>
    <row r="75" s="37" customFormat="1" x14ac:dyDescent="0.25"/>
    <row r="76" s="37" customFormat="1" x14ac:dyDescent="0.25"/>
  </sheetData>
  <sheetProtection password="C11E" sheet="1" objects="1" scenarios="1"/>
  <mergeCells count="16">
    <mergeCell ref="J12:J17"/>
    <mergeCell ref="B21:I22"/>
    <mergeCell ref="E23:F23"/>
    <mergeCell ref="G23:H23"/>
    <mergeCell ref="I23:I24"/>
    <mergeCell ref="G25:G30"/>
    <mergeCell ref="H25:H30"/>
    <mergeCell ref="I25:I30"/>
    <mergeCell ref="J25:J30"/>
    <mergeCell ref="B8:I9"/>
    <mergeCell ref="E10:F10"/>
    <mergeCell ref="G10:H10"/>
    <mergeCell ref="I10:I11"/>
    <mergeCell ref="G12:G17"/>
    <mergeCell ref="H12:H17"/>
    <mergeCell ref="I12:I17"/>
  </mergeCells>
  <conditionalFormatting sqref="I12 I25 I18:I19 I31:I32">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8:J19">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31:J32">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5">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Steffania Barrero Quiñonez</dc:creator>
  <cp:lastModifiedBy>Lorena Steffania Barrero Quiñonez</cp:lastModifiedBy>
  <dcterms:created xsi:type="dcterms:W3CDTF">2022-05-05T23:18:48Z</dcterms:created>
  <dcterms:modified xsi:type="dcterms:W3CDTF">2022-05-05T23:21:37Z</dcterms:modified>
</cp:coreProperties>
</file>